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24226"/>
  <mc:AlternateContent xmlns:mc="http://schemas.openxmlformats.org/markup-compatibility/2006">
    <mc:Choice Requires="x15">
      <x15ac:absPath xmlns:x15ac="http://schemas.microsoft.com/office/spreadsheetml/2010/11/ac" url="C:\Users\030168\Desktop\"/>
    </mc:Choice>
  </mc:AlternateContent>
  <xr:revisionPtr revIDLastSave="0" documentId="13_ncr:1_{E5467DCE-DEA7-449E-B6C7-FE0509162817}" xr6:coauthVersionLast="47" xr6:coauthVersionMax="47" xr10:uidLastSave="{00000000-0000-0000-0000-000000000000}"/>
  <bookViews>
    <workbookView xWindow="-108" yWindow="-108" windowWidth="23256" windowHeight="12576" xr2:uid="{00000000-000D-0000-FFFF-FFFF00000000}"/>
  </bookViews>
  <sheets>
    <sheet name="別紙１　申請額計算表（通常用）" sheetId="9" r:id="rId1"/>
    <sheet name="別紙１　申請額計算表（宿泊・卸売用） " sheetId="15" r:id="rId2"/>
  </sheets>
  <definedNames>
    <definedName name="_xlnm.Print_Area" localSheetId="1">'別紙１　申請額計算表（宿泊・卸売用） '!$A$1:$AD$38</definedName>
    <definedName name="_xlnm.Print_Area" localSheetId="0">'別紙１　申請額計算表（通常用）'!$A$1:$AD$42</definedName>
  </definedNames>
  <calcPr calcId="181029"/>
</workbook>
</file>

<file path=xl/calcChain.xml><?xml version="1.0" encoding="utf-8"?>
<calcChain xmlns="http://schemas.openxmlformats.org/spreadsheetml/2006/main">
  <c r="R10" i="15" l="1"/>
  <c r="G10" i="15"/>
  <c r="AF29" i="15" l="1"/>
  <c r="L29" i="15" s="1"/>
  <c r="AF36" i="15" s="1"/>
  <c r="AF28" i="15"/>
  <c r="L28" i="15" s="1"/>
  <c r="AF27" i="15"/>
  <c r="L27" i="15" s="1"/>
  <c r="AF35" i="15" s="1"/>
  <c r="AF26" i="15"/>
  <c r="L26" i="15" s="1"/>
  <c r="AF34" i="15" s="1"/>
  <c r="AF25" i="15"/>
  <c r="L25" i="15" s="1"/>
  <c r="AF33" i="15" s="1"/>
  <c r="X9" i="15"/>
  <c r="X8" i="15"/>
  <c r="X7" i="15"/>
  <c r="X7" i="9"/>
  <c r="G36" i="9"/>
  <c r="G10" i="9"/>
  <c r="X8" i="9"/>
  <c r="AF33" i="9"/>
  <c r="V36" i="9" s="1"/>
  <c r="G33" i="15" l="1"/>
  <c r="G13" i="15"/>
  <c r="X10" i="15"/>
  <c r="AH11" i="15"/>
  <c r="G37" i="15" l="1"/>
  <c r="R10" i="9"/>
  <c r="G13" i="9" l="1"/>
  <c r="G41" i="9" s="1"/>
  <c r="AH11" i="9"/>
  <c r="X9" i="9" l="1"/>
  <c r="X10" i="9" l="1"/>
</calcChain>
</file>

<file path=xl/sharedStrings.xml><?xml version="1.0" encoding="utf-8"?>
<sst xmlns="http://schemas.openxmlformats.org/spreadsheetml/2006/main" count="192" uniqueCount="79">
  <si>
    <t>月</t>
    <rPh sb="0" eb="1">
      <t>ガツ</t>
    </rPh>
    <phoneticPr fontId="1"/>
  </si>
  <si>
    <t>円</t>
    <rPh sb="0" eb="1">
      <t>エン</t>
    </rPh>
    <phoneticPr fontId="1"/>
  </si>
  <si>
    <t>年</t>
    <rPh sb="0" eb="1">
      <t>ネン</t>
    </rPh>
    <phoneticPr fontId="1"/>
  </si>
  <si>
    <t>R</t>
    <phoneticPr fontId="1"/>
  </si>
  <si>
    <t>減少率</t>
    <rPh sb="0" eb="3">
      <t>ゲンショウリツ</t>
    </rPh>
    <phoneticPr fontId="1"/>
  </si>
  <si>
    <t>要件確認</t>
    <rPh sb="0" eb="2">
      <t>ヨウケン</t>
    </rPh>
    <rPh sb="2" eb="4">
      <t>カクニン</t>
    </rPh>
    <phoneticPr fontId="1"/>
  </si>
  <si>
    <t>店舗</t>
    <rPh sb="0" eb="2">
      <t>テンポ</t>
    </rPh>
    <phoneticPr fontId="1"/>
  </si>
  <si>
    <t>業種</t>
    <rPh sb="0" eb="2">
      <t>ギョウシュ</t>
    </rPh>
    <phoneticPr fontId="1"/>
  </si>
  <si>
    <t>住所</t>
    <rPh sb="0" eb="2">
      <t>ジュウショ</t>
    </rPh>
    <phoneticPr fontId="1"/>
  </si>
  <si>
    <t>店舗名称</t>
    <rPh sb="0" eb="4">
      <t>テンポメイショウ</t>
    </rPh>
    <phoneticPr fontId="1"/>
  </si>
  <si>
    <t>TEL</t>
    <phoneticPr fontId="1"/>
  </si>
  <si>
    <t>×</t>
    <phoneticPr fontId="1"/>
  </si>
  <si>
    <t>＝</t>
    <phoneticPr fontId="1"/>
  </si>
  <si>
    <t>50％以上</t>
    <rPh sb="3" eb="5">
      <t>イジョウ</t>
    </rPh>
    <phoneticPr fontId="1"/>
  </si>
  <si>
    <t>30％以上</t>
    <rPh sb="3" eb="5">
      <t>イジョウ</t>
    </rPh>
    <phoneticPr fontId="1"/>
  </si>
  <si>
    <t>別紙１（様式第１号関係）</t>
    <rPh sb="0" eb="2">
      <t>ベッシ</t>
    </rPh>
    <rPh sb="4" eb="6">
      <t>ヨウシキ</t>
    </rPh>
    <rPh sb="6" eb="7">
      <t>ダイ</t>
    </rPh>
    <rPh sb="8" eb="9">
      <t>ゴウ</t>
    </rPh>
    <rPh sb="9" eb="11">
      <t>カンケイ</t>
    </rPh>
    <phoneticPr fontId="1"/>
  </si>
  <si>
    <t>今期合計(B)</t>
    <rPh sb="0" eb="2">
      <t>コンキ</t>
    </rPh>
    <rPh sb="2" eb="4">
      <t>ゴウケイ</t>
    </rPh>
    <phoneticPr fontId="1"/>
  </si>
  <si>
    <t>店舗数（D）</t>
    <rPh sb="0" eb="3">
      <t>テンポスウ</t>
    </rPh>
    <phoneticPr fontId="1"/>
  </si>
  <si>
    <t>該当要件に「○」</t>
    <rPh sb="0" eb="2">
      <t>ガイトウ</t>
    </rPh>
    <rPh sb="2" eb="4">
      <t>ヨウケン</t>
    </rPh>
    <phoneticPr fontId="1"/>
  </si>
  <si>
    <t>※1,000円未満は切捨て</t>
    <rPh sb="6" eb="7">
      <t>エン</t>
    </rPh>
    <rPh sb="7" eb="9">
      <t>ミマン</t>
    </rPh>
    <rPh sb="10" eb="12">
      <t>キリス</t>
    </rPh>
    <phoneticPr fontId="1"/>
  </si>
  <si>
    <t xml:space="preserve">… </t>
    <phoneticPr fontId="1"/>
  </si>
  <si>
    <t>売上額の比較結果がマイナスになる場合には申請できません。</t>
    <rPh sb="0" eb="2">
      <t>ウリアゲ</t>
    </rPh>
    <rPh sb="2" eb="3">
      <t>ガク</t>
    </rPh>
    <rPh sb="4" eb="6">
      <t>ヒカク</t>
    </rPh>
    <rPh sb="6" eb="8">
      <t>ケッカ</t>
    </rPh>
    <rPh sb="16" eb="18">
      <t>バアイ</t>
    </rPh>
    <rPh sb="20" eb="22">
      <t>シンセイ</t>
    </rPh>
    <phoneticPr fontId="1"/>
  </si>
  <si>
    <t>（注意）</t>
    <rPh sb="1" eb="3">
      <t>チュウイ</t>
    </rPh>
    <phoneticPr fontId="1"/>
  </si>
  <si>
    <t>※申請にあたっては、1,000円未満は切り捨てます。</t>
    <rPh sb="1" eb="3">
      <t>シンセイ</t>
    </rPh>
    <rPh sb="15" eb="16">
      <t>エン</t>
    </rPh>
    <rPh sb="16" eb="18">
      <t>ミマン</t>
    </rPh>
    <rPh sb="19" eb="20">
      <t>キ</t>
    </rPh>
    <rPh sb="21" eb="22">
      <t>ス</t>
    </rPh>
    <phoneticPr fontId="1"/>
  </si>
  <si>
    <t>円</t>
    <rPh sb="0" eb="1">
      <t>エン</t>
    </rPh>
    <phoneticPr fontId="1"/>
  </si>
  <si>
    <t>売上減少額（C）</t>
    <rPh sb="0" eb="2">
      <t>ウリアゲ</t>
    </rPh>
    <rPh sb="2" eb="4">
      <t>ゲンショウ</t>
    </rPh>
    <rPh sb="4" eb="5">
      <t>ガク</t>
    </rPh>
    <phoneticPr fontId="1"/>
  </si>
  <si>
    <t>②R3.4～R4.3の連続する
　3か月売上（今期）</t>
    <rPh sb="11" eb="13">
      <t>レンゾク</t>
    </rPh>
    <rPh sb="19" eb="20">
      <t>ゲツ</t>
    </rPh>
    <rPh sb="20" eb="22">
      <t>ウリアゲ</t>
    </rPh>
    <rPh sb="23" eb="25">
      <t>コンキ</t>
    </rPh>
    <phoneticPr fontId="1"/>
  </si>
  <si>
    <t>①H31.4～R2.3の連続する
　3か月売上(前々年同期）</t>
    <rPh sb="12" eb="14">
      <t>レンゾク</t>
    </rPh>
    <rPh sb="20" eb="21">
      <t>ゲツ</t>
    </rPh>
    <rPh sb="21" eb="23">
      <t>ウリアゲ</t>
    </rPh>
    <rPh sb="24" eb="26">
      <t>ゼンゼン</t>
    </rPh>
    <rPh sb="26" eb="27">
      <t>ネン</t>
    </rPh>
    <rPh sb="27" eb="29">
      <t>ドウキ</t>
    </rPh>
    <phoneticPr fontId="1"/>
  </si>
  <si>
    <t>前々期合計(A)</t>
    <rPh sb="0" eb="2">
      <t>ゼンゼン</t>
    </rPh>
    <rPh sb="2" eb="3">
      <t>キ</t>
    </rPh>
    <rPh sb="3" eb="5">
      <t>ゴウケイ</t>
    </rPh>
    <phoneticPr fontId="1"/>
  </si>
  <si>
    <t>300,000円</t>
    <rPh sb="7" eb="8">
      <t>エン</t>
    </rPh>
    <phoneticPr fontId="1"/>
  </si>
  <si>
    <t>申請額</t>
    <rPh sb="0" eb="3">
      <t>シンセイガク</t>
    </rPh>
    <phoneticPr fontId="1"/>
  </si>
  <si>
    <r>
      <t>…　</t>
    </r>
    <r>
      <rPr>
        <u/>
        <sz val="10"/>
        <rFont val="ＭＳ 明朝"/>
        <family val="1"/>
        <charset val="128"/>
      </rPr>
      <t xml:space="preserve">前々期合計（A）－ 今期合計（B) </t>
    </r>
    <rPh sb="2" eb="4">
      <t>ゼンゼン</t>
    </rPh>
    <rPh sb="4" eb="5">
      <t>キ</t>
    </rPh>
    <rPh sb="5" eb="7">
      <t>ゴウケイ</t>
    </rPh>
    <rPh sb="12" eb="14">
      <t>コンキ</t>
    </rPh>
    <rPh sb="14" eb="16">
      <t>ゴウケイ</t>
    </rPh>
    <phoneticPr fontId="1"/>
  </si>
  <si>
    <t>円</t>
    <rPh sb="0" eb="1">
      <t>エン</t>
    </rPh>
    <phoneticPr fontId="1"/>
  </si>
  <si>
    <t>売上減少額（C）と上限額（E）のいずれか低い額</t>
    <rPh sb="0" eb="2">
      <t>ウリアゲ</t>
    </rPh>
    <rPh sb="2" eb="4">
      <t>ゲンショウ</t>
    </rPh>
    <rPh sb="9" eb="12">
      <t>ジョウゲンガク</t>
    </rPh>
    <phoneticPr fontId="1"/>
  </si>
  <si>
    <t>上限額（E）</t>
    <rPh sb="0" eb="3">
      <t>ジョウゲンガク</t>
    </rPh>
    <phoneticPr fontId="1"/>
  </si>
  <si>
    <t>一般用</t>
    <rPh sb="0" eb="2">
      <t>イッパン</t>
    </rPh>
    <rPh sb="2" eb="3">
      <t>ヨウ</t>
    </rPh>
    <phoneticPr fontId="1"/>
  </si>
  <si>
    <t>宿泊業・卸売業用</t>
    <rPh sb="0" eb="3">
      <t>シュクハクギョウ</t>
    </rPh>
    <rPh sb="4" eb="6">
      <t>オロシウリ</t>
    </rPh>
    <rPh sb="6" eb="8">
      <t>ギョウヨウ</t>
    </rPh>
    <phoneticPr fontId="1"/>
  </si>
  <si>
    <t>人</t>
    <rPh sb="0" eb="1">
      <t>ヒト</t>
    </rPh>
    <phoneticPr fontId="1"/>
  </si>
  <si>
    <t>従業員数</t>
    <rPh sb="0" eb="4">
      <t>ジュウギョウインスウ</t>
    </rPh>
    <phoneticPr fontId="1"/>
  </si>
  <si>
    <t>10～19人</t>
    <rPh sb="5" eb="6">
      <t>ニン</t>
    </rPh>
    <phoneticPr fontId="1"/>
  </si>
  <si>
    <t>20～29人</t>
    <rPh sb="5" eb="6">
      <t>ニン</t>
    </rPh>
    <phoneticPr fontId="1"/>
  </si>
  <si>
    <t>30～49人</t>
    <rPh sb="5" eb="6">
      <t>ニン</t>
    </rPh>
    <phoneticPr fontId="1"/>
  </si>
  <si>
    <t>50人以上</t>
    <rPh sb="2" eb="3">
      <t>ニン</t>
    </rPh>
    <rPh sb="3" eb="5">
      <t>イジョウ</t>
    </rPh>
    <phoneticPr fontId="1"/>
  </si>
  <si>
    <t>支援金の上限額</t>
    <rPh sb="0" eb="3">
      <t>シエンキン</t>
    </rPh>
    <rPh sb="4" eb="7">
      <t>ジョウゲンガク</t>
    </rPh>
    <phoneticPr fontId="1"/>
  </si>
  <si>
    <t>600,000円</t>
    <rPh sb="7" eb="8">
      <t>エン</t>
    </rPh>
    <phoneticPr fontId="1"/>
  </si>
  <si>
    <t>900,000円</t>
    <rPh sb="7" eb="8">
      <t>エン</t>
    </rPh>
    <phoneticPr fontId="1"/>
  </si>
  <si>
    <t>1,200,000円</t>
    <rPh sb="9" eb="10">
      <t>エン</t>
    </rPh>
    <phoneticPr fontId="1"/>
  </si>
  <si>
    <t>1,500,000円</t>
    <rPh sb="9" eb="10">
      <t>エン</t>
    </rPh>
    <phoneticPr fontId="1"/>
  </si>
  <si>
    <t>No.</t>
    <phoneticPr fontId="1"/>
  </si>
  <si>
    <t>該当</t>
    <rPh sb="0" eb="2">
      <t>ガイトウ</t>
    </rPh>
    <phoneticPr fontId="1"/>
  </si>
  <si>
    <t>従業員数（D）</t>
    <rPh sb="0" eb="3">
      <t>ジュウギョウイン</t>
    </rPh>
    <rPh sb="3" eb="4">
      <t>スウ</t>
    </rPh>
    <phoneticPr fontId="1"/>
  </si>
  <si>
    <t>上限額（E）</t>
    <rPh sb="0" eb="3">
      <t>ジョウゲンガク</t>
    </rPh>
    <phoneticPr fontId="1"/>
  </si>
  <si>
    <t>印刷不要⇓</t>
    <rPh sb="0" eb="2">
      <t>インサツ</t>
    </rPh>
    <rPh sb="2" eb="4">
      <t>フヨウ</t>
    </rPh>
    <phoneticPr fontId="1"/>
  </si>
  <si>
    <t>申請額計算表（令和３年度予算事業）</t>
    <rPh sb="0" eb="3">
      <t>シンセイガク</t>
    </rPh>
    <rPh sb="3" eb="6">
      <t>ケイサンヒョウ</t>
    </rPh>
    <phoneticPr fontId="1"/>
  </si>
  <si>
    <t>0～9人</t>
    <rPh sb="3" eb="4">
      <t>ニン</t>
    </rPh>
    <phoneticPr fontId="1"/>
  </si>
  <si>
    <t>注1　売上額は対象店舗以外も含む事業全体の額を記入してください。
注2　1か月の売上で売上減少要件を満たす場合であっても連続する3か月分の売上を入力してください。
注3　新規創業者等の特例を用いる場合を除き、①と②の３か月はぞれぞれの年度の同期間としてください。</t>
    <rPh sb="0" eb="1">
      <t>チュウ</t>
    </rPh>
    <rPh sb="3" eb="5">
      <t>ウリアゲ</t>
    </rPh>
    <rPh sb="5" eb="6">
      <t>ガク</t>
    </rPh>
    <rPh sb="7" eb="9">
      <t>タイショウ</t>
    </rPh>
    <rPh sb="9" eb="11">
      <t>テンポ</t>
    </rPh>
    <rPh sb="11" eb="13">
      <t>イガイ</t>
    </rPh>
    <rPh sb="14" eb="15">
      <t>フク</t>
    </rPh>
    <rPh sb="16" eb="20">
      <t>ジギョウゼンタイ</t>
    </rPh>
    <rPh sb="21" eb="22">
      <t>ガク</t>
    </rPh>
    <rPh sb="23" eb="25">
      <t>キニュウ</t>
    </rPh>
    <rPh sb="33" eb="34">
      <t>チュウ</t>
    </rPh>
    <rPh sb="38" eb="39">
      <t>ゲツ</t>
    </rPh>
    <rPh sb="40" eb="42">
      <t>ウリアゲ</t>
    </rPh>
    <rPh sb="43" eb="45">
      <t>ウリアゲ</t>
    </rPh>
    <rPh sb="45" eb="47">
      <t>ゲンショウ</t>
    </rPh>
    <rPh sb="47" eb="49">
      <t>ヨウケン</t>
    </rPh>
    <rPh sb="50" eb="51">
      <t>ミ</t>
    </rPh>
    <rPh sb="53" eb="55">
      <t>バアイ</t>
    </rPh>
    <rPh sb="60" eb="62">
      <t>レンゾク</t>
    </rPh>
    <rPh sb="66" eb="67">
      <t>ゲツ</t>
    </rPh>
    <rPh sb="67" eb="68">
      <t>ブン</t>
    </rPh>
    <rPh sb="69" eb="71">
      <t>ウリアゲ</t>
    </rPh>
    <rPh sb="72" eb="74">
      <t>ニュウリョク</t>
    </rPh>
    <rPh sb="82" eb="83">
      <t>チュウ</t>
    </rPh>
    <rPh sb="85" eb="87">
      <t>シンキ</t>
    </rPh>
    <rPh sb="87" eb="90">
      <t>ソウギョウシャ</t>
    </rPh>
    <rPh sb="90" eb="91">
      <t>ナド</t>
    </rPh>
    <rPh sb="92" eb="94">
      <t>トクレイ</t>
    </rPh>
    <rPh sb="95" eb="96">
      <t>モチ</t>
    </rPh>
    <rPh sb="98" eb="100">
      <t>バアイ</t>
    </rPh>
    <rPh sb="101" eb="102">
      <t>ノゾ</t>
    </rPh>
    <rPh sb="110" eb="111">
      <t>ゲツ</t>
    </rPh>
    <rPh sb="117" eb="119">
      <t>ネンド</t>
    </rPh>
    <rPh sb="120" eb="123">
      <t>ドウキカン</t>
    </rPh>
    <phoneticPr fontId="1"/>
  </si>
  <si>
    <t>事務所名称</t>
    <rPh sb="0" eb="2">
      <t>ジム</t>
    </rPh>
    <rPh sb="2" eb="3">
      <t>ショ</t>
    </rPh>
    <rPh sb="3" eb="5">
      <t>メイショウ</t>
    </rPh>
    <phoneticPr fontId="1"/>
  </si>
  <si>
    <t>３ 事務所の確認（店舗がない方のみ記入）</t>
    <rPh sb="2" eb="5">
      <t>ジムショ</t>
    </rPh>
    <rPh sb="6" eb="8">
      <t>カクニン</t>
    </rPh>
    <rPh sb="9" eb="11">
      <t>テンポ</t>
    </rPh>
    <rPh sb="14" eb="15">
      <t>カタ</t>
    </rPh>
    <rPh sb="17" eb="19">
      <t>キニュウ</t>
    </rPh>
    <phoneticPr fontId="1"/>
  </si>
  <si>
    <t>注8　店舗を有しない方のみ記載してください。記載の際には主たる事務所（岩手県内に限る）を記載してください。</t>
    <rPh sb="3" eb="5">
      <t>テンポ</t>
    </rPh>
    <rPh sb="6" eb="7">
      <t>ユウ</t>
    </rPh>
    <rPh sb="10" eb="11">
      <t>カタ</t>
    </rPh>
    <rPh sb="13" eb="15">
      <t>キサイ</t>
    </rPh>
    <rPh sb="22" eb="24">
      <t>キサイ</t>
    </rPh>
    <rPh sb="25" eb="26">
      <t>サイ</t>
    </rPh>
    <rPh sb="28" eb="29">
      <t>シュ</t>
    </rPh>
    <rPh sb="31" eb="34">
      <t>ジムショ</t>
    </rPh>
    <rPh sb="35" eb="38">
      <t>イワテケン</t>
    </rPh>
    <rPh sb="38" eb="39">
      <t>ナイ</t>
    </rPh>
    <rPh sb="40" eb="41">
      <t>カギ</t>
    </rPh>
    <rPh sb="44" eb="46">
      <t>キサイ</t>
    </rPh>
    <phoneticPr fontId="1"/>
  </si>
  <si>
    <t>注9　事務所のみ有する場合は複数事務所を有していても１店舗扱いとします。</t>
    <rPh sb="0" eb="1">
      <t>チュウ</t>
    </rPh>
    <rPh sb="3" eb="6">
      <t>ジムショ</t>
    </rPh>
    <rPh sb="8" eb="9">
      <t>ユウ</t>
    </rPh>
    <rPh sb="11" eb="13">
      <t>バアイ</t>
    </rPh>
    <rPh sb="14" eb="16">
      <t>フクスウ</t>
    </rPh>
    <rPh sb="16" eb="19">
      <t>ジムショ</t>
    </rPh>
    <rPh sb="20" eb="21">
      <t>ユウ</t>
    </rPh>
    <rPh sb="27" eb="29">
      <t>テンポ</t>
    </rPh>
    <rPh sb="29" eb="30">
      <t>アツカ</t>
    </rPh>
    <phoneticPr fontId="1"/>
  </si>
  <si>
    <t>１ 売上減少要件の確認</t>
    <rPh sb="2" eb="4">
      <t>ウリアゲ</t>
    </rPh>
    <rPh sb="4" eb="8">
      <t>ゲンショウヨウケン</t>
    </rPh>
    <rPh sb="9" eb="11">
      <t>カクニン</t>
    </rPh>
    <phoneticPr fontId="1"/>
  </si>
  <si>
    <t>２ 対象店舗の確認（店舗がある方のみ記入）</t>
    <rPh sb="2" eb="4">
      <t>タイショウ</t>
    </rPh>
    <rPh sb="4" eb="6">
      <t>テンポ</t>
    </rPh>
    <rPh sb="7" eb="9">
      <t>カクニン</t>
    </rPh>
    <rPh sb="10" eb="12">
      <t>テンポ</t>
    </rPh>
    <rPh sb="15" eb="16">
      <t>カタ</t>
    </rPh>
    <rPh sb="18" eb="20">
      <t>キニュウ</t>
    </rPh>
    <phoneticPr fontId="1"/>
  </si>
  <si>
    <r>
      <t>注4　業種は地域企業経営支援金（令和３年度支援金支給事業）支給事業実施要綱別表２の対象事業一覧より選択してください。
注5　岩手県内に所在する店舗を全て記入して下さい。ただし、店舗が５店舗を超える場合には任意の５店舗を記入して下さい。
注6　上記には</t>
    </r>
    <r>
      <rPr>
        <b/>
        <u/>
        <sz val="8"/>
        <rFont val="ＭＳ 明朝"/>
        <family val="1"/>
        <charset val="128"/>
      </rPr>
      <t>店舗のみを記載</t>
    </r>
    <r>
      <rPr>
        <sz val="8"/>
        <rFont val="ＭＳ 明朝"/>
        <family val="1"/>
        <charset val="128"/>
      </rPr>
      <t>してください(</t>
    </r>
    <r>
      <rPr>
        <u/>
        <sz val="8"/>
        <rFont val="ＭＳ 明朝"/>
        <family val="1"/>
        <charset val="128"/>
      </rPr>
      <t>店舗の定義については募集要項10～11ページを必ず確認</t>
    </r>
    <r>
      <rPr>
        <sz val="8"/>
        <rFont val="ＭＳ 明朝"/>
        <family val="1"/>
        <charset val="128"/>
      </rPr>
      <t>してください）。
注7　店舗が無い場合は記入不要。</t>
    </r>
    <rPh sb="0" eb="1">
      <t>チュウ</t>
    </rPh>
    <rPh sb="29" eb="31">
      <t>シキュウ</t>
    </rPh>
    <rPh sb="31" eb="33">
      <t>ジギョウ</t>
    </rPh>
    <rPh sb="33" eb="35">
      <t>ジッシ</t>
    </rPh>
    <rPh sb="35" eb="37">
      <t>ヨウコウ</t>
    </rPh>
    <rPh sb="37" eb="39">
      <t>ベッピョウ</t>
    </rPh>
    <rPh sb="41" eb="45">
      <t>タイショウジギョウ</t>
    </rPh>
    <rPh sb="45" eb="47">
      <t>イチラン</t>
    </rPh>
    <rPh sb="49" eb="51">
      <t>センタク</t>
    </rPh>
    <rPh sb="59" eb="60">
      <t>チュウ</t>
    </rPh>
    <rPh sb="62" eb="66">
      <t>イワテケンナイ</t>
    </rPh>
    <rPh sb="67" eb="69">
      <t>ショザイ</t>
    </rPh>
    <rPh sb="71" eb="73">
      <t>テンポ</t>
    </rPh>
    <rPh sb="74" eb="75">
      <t>スベ</t>
    </rPh>
    <rPh sb="76" eb="78">
      <t>キニュウ</t>
    </rPh>
    <rPh sb="80" eb="81">
      <t>クダ</t>
    </rPh>
    <rPh sb="88" eb="90">
      <t>テンポ</t>
    </rPh>
    <rPh sb="92" eb="94">
      <t>テンポ</t>
    </rPh>
    <rPh sb="95" eb="96">
      <t>コ</t>
    </rPh>
    <rPh sb="98" eb="100">
      <t>バアイ</t>
    </rPh>
    <rPh sb="102" eb="104">
      <t>ニンイ</t>
    </rPh>
    <rPh sb="106" eb="108">
      <t>テンポ</t>
    </rPh>
    <rPh sb="109" eb="111">
      <t>キニュウ</t>
    </rPh>
    <rPh sb="113" eb="114">
      <t>クダ</t>
    </rPh>
    <rPh sb="118" eb="119">
      <t>チュウ</t>
    </rPh>
    <rPh sb="121" eb="123">
      <t>ジョウキ</t>
    </rPh>
    <rPh sb="125" eb="127">
      <t>テンポ</t>
    </rPh>
    <rPh sb="130" eb="132">
      <t>キサイ</t>
    </rPh>
    <rPh sb="139" eb="141">
      <t>テンポ</t>
    </rPh>
    <rPh sb="142" eb="144">
      <t>テイギ</t>
    </rPh>
    <rPh sb="149" eb="153">
      <t>ボシュウヨウコウ</t>
    </rPh>
    <rPh sb="162" eb="163">
      <t>カナラ</t>
    </rPh>
    <rPh sb="164" eb="166">
      <t>カクニン</t>
    </rPh>
    <rPh sb="175" eb="176">
      <t>チュウ</t>
    </rPh>
    <rPh sb="178" eb="180">
      <t>テンポ</t>
    </rPh>
    <rPh sb="181" eb="182">
      <t>ナ</t>
    </rPh>
    <rPh sb="183" eb="185">
      <t>バアイ</t>
    </rPh>
    <rPh sb="186" eb="190">
      <t>キニュウフヨウ</t>
    </rPh>
    <phoneticPr fontId="1"/>
  </si>
  <si>
    <t>４ 上限額の確認</t>
    <rPh sb="2" eb="5">
      <t>ジョウゲンガク</t>
    </rPh>
    <rPh sb="6" eb="8">
      <t>カクニン</t>
    </rPh>
    <phoneticPr fontId="1"/>
  </si>
  <si>
    <t>注10　上額の考え方：複数店舗を有している場合には店舗数毎に30万円を上限額に加算します。ただし、１事業者あたり150万円を上限とします。。</t>
    <rPh sb="0" eb="1">
      <t>チュウ</t>
    </rPh>
    <rPh sb="4" eb="5">
      <t>ウエ</t>
    </rPh>
    <rPh sb="5" eb="6">
      <t>ガク</t>
    </rPh>
    <rPh sb="7" eb="8">
      <t>カンガ</t>
    </rPh>
    <rPh sb="9" eb="10">
      <t>カタ</t>
    </rPh>
    <rPh sb="11" eb="13">
      <t>フクスウ</t>
    </rPh>
    <rPh sb="13" eb="15">
      <t>テンポ</t>
    </rPh>
    <rPh sb="16" eb="17">
      <t>ユウ</t>
    </rPh>
    <rPh sb="21" eb="23">
      <t>バアイ</t>
    </rPh>
    <rPh sb="25" eb="27">
      <t>テンポ</t>
    </rPh>
    <rPh sb="27" eb="28">
      <t>スウ</t>
    </rPh>
    <rPh sb="28" eb="29">
      <t>ゴト</t>
    </rPh>
    <rPh sb="32" eb="34">
      <t>マンエン</t>
    </rPh>
    <rPh sb="35" eb="38">
      <t>ジョウゲンガク</t>
    </rPh>
    <rPh sb="39" eb="41">
      <t>カサン</t>
    </rPh>
    <rPh sb="50" eb="53">
      <t>ジギョウシャ</t>
    </rPh>
    <rPh sb="59" eb="61">
      <t>マンエン</t>
    </rPh>
    <rPh sb="62" eb="64">
      <t>ジョウゲン</t>
    </rPh>
    <phoneticPr fontId="1"/>
  </si>
  <si>
    <t>５ 申請額</t>
    <rPh sb="2" eb="5">
      <t>シンセイガク</t>
    </rPh>
    <phoneticPr fontId="1"/>
  </si>
  <si>
    <t>２ 対象店舗の確認</t>
    <rPh sb="2" eb="4">
      <t>タイショウ</t>
    </rPh>
    <rPh sb="4" eb="6">
      <t>テンポ</t>
    </rPh>
    <rPh sb="7" eb="9">
      <t>カクニン</t>
    </rPh>
    <phoneticPr fontId="1"/>
  </si>
  <si>
    <t>３ 従業員人数の確認</t>
    <rPh sb="2" eb="5">
      <t>ジュウギョウイン</t>
    </rPh>
    <rPh sb="5" eb="7">
      <t>ニンズウ</t>
    </rPh>
    <rPh sb="8" eb="10">
      <t>カクニン</t>
    </rPh>
    <phoneticPr fontId="1"/>
  </si>
  <si>
    <t>注4　従業員数は直接雇用するパート従業員も含んだ人数を記載してください。</t>
    <rPh sb="0" eb="1">
      <t>チュウ</t>
    </rPh>
    <rPh sb="3" eb="6">
      <t>ジュウギョウイン</t>
    </rPh>
    <rPh sb="6" eb="7">
      <t>スウ</t>
    </rPh>
    <rPh sb="8" eb="10">
      <t>チョクセツ</t>
    </rPh>
    <rPh sb="10" eb="12">
      <t>コヨウ</t>
    </rPh>
    <rPh sb="17" eb="20">
      <t>ジュウギョウイン</t>
    </rPh>
    <rPh sb="21" eb="22">
      <t>フク</t>
    </rPh>
    <rPh sb="24" eb="26">
      <t>ニンズウ</t>
    </rPh>
    <rPh sb="27" eb="29">
      <t>キサイ</t>
    </rPh>
    <phoneticPr fontId="1"/>
  </si>
  <si>
    <t>注5　電子ファイルで入力する際には従業員（D）を入力すると自動で「○」が入力されます。</t>
    <rPh sb="0" eb="1">
      <t>チュウ</t>
    </rPh>
    <rPh sb="3" eb="5">
      <t>デンシ</t>
    </rPh>
    <rPh sb="10" eb="12">
      <t>ニュウリョク</t>
    </rPh>
    <rPh sb="14" eb="15">
      <t>サイ</t>
    </rPh>
    <rPh sb="17" eb="20">
      <t>ジュウギョウイン</t>
    </rPh>
    <rPh sb="24" eb="26">
      <t>ニュウリョク</t>
    </rPh>
    <rPh sb="29" eb="31">
      <t>ジドウ</t>
    </rPh>
    <rPh sb="36" eb="38">
      <t>ニュウリョク</t>
    </rPh>
    <phoneticPr fontId="1"/>
  </si>
  <si>
    <t>注6　上限額の算定においては上記表のとおり。　</t>
    <rPh sb="0" eb="1">
      <t>チュウ</t>
    </rPh>
    <rPh sb="3" eb="6">
      <t>ジョウゲンガク</t>
    </rPh>
    <rPh sb="7" eb="9">
      <t>サンテイ</t>
    </rPh>
    <rPh sb="14" eb="16">
      <t>ジョウキ</t>
    </rPh>
    <rPh sb="16" eb="17">
      <t>ヒョウ</t>
    </rPh>
    <phoneticPr fontId="1"/>
  </si>
  <si>
    <t>（電話番号を記入）</t>
    <rPh sb="1" eb="3">
      <t>デンワ</t>
    </rPh>
    <rPh sb="3" eb="5">
      <t>バンゴウ</t>
    </rPh>
    <rPh sb="6" eb="8">
      <t>キニュウ</t>
    </rPh>
    <phoneticPr fontId="1"/>
  </si>
  <si>
    <t>（店舗住所を正確に記入）</t>
    <rPh sb="1" eb="5">
      <t>テンポジュウショ</t>
    </rPh>
    <rPh sb="6" eb="8">
      <t>セイカク</t>
    </rPh>
    <rPh sb="9" eb="11">
      <t>キニュウ</t>
    </rPh>
    <phoneticPr fontId="1"/>
  </si>
  <si>
    <t>　■■■■</t>
    <phoneticPr fontId="1"/>
  </si>
  <si>
    <t>76　飲食店</t>
    <rPh sb="3" eb="6">
      <t>インショクテン</t>
    </rPh>
    <phoneticPr fontId="1"/>
  </si>
  <si>
    <t>　●●●●</t>
    <phoneticPr fontId="1"/>
  </si>
  <si>
    <t>　▲▲▲▲</t>
    <phoneticPr fontId="1"/>
  </si>
  <si>
    <t>58　飲食料品小売業</t>
    <rPh sb="3" eb="7">
      <t>インショクリョウヒン</t>
    </rPh>
    <rPh sb="7" eb="10">
      <t>コウリギョウ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</si>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</sst>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
  </numFmts>
  <fonts count="23" x14ac:knownFonts="1">
    <font>
      <sz val="10"/>
      <color rgb="FF000000"/>
      <name val="Times New Roman"/>
      <charset val="204"/>
    </font>
    <font>
      <sz val="6"/>
      <name val="ＭＳ Ｐゴシック"/>
      <family val="3"/>
      <charset val="128"/>
    </font>
    <font>
      <sz val="10"/>
      <color rgb="FF000000"/>
      <name val="Times New Roman"/>
      <family val="1"/>
    </font>
    <font>
      <sz val="10"/>
      <name val="ＭＳ 明朝"/>
      <family val="1"/>
      <charset val="128"/>
    </font>
    <font>
      <sz val="8"/>
      <name val="ＭＳ 明朝"/>
      <family val="1"/>
      <charset val="128"/>
    </font>
    <font>
      <sz val="12"/>
      <name val="ＭＳ 明朝"/>
      <family val="1"/>
      <charset val="128"/>
    </font>
    <font>
      <sz val="11"/>
      <name val="ＭＳ 明朝"/>
      <family val="1"/>
      <charset val="128"/>
    </font>
    <font>
      <sz val="10"/>
      <color rgb="FF000000"/>
      <name val="Times New Roman"/>
      <family val="1"/>
    </font>
    <font>
      <b/>
      <sz val="10"/>
      <name val="ＭＳ 明朝"/>
      <family val="1"/>
      <charset val="128"/>
    </font>
    <font>
      <sz val="9"/>
      <name val="ＭＳ 明朝"/>
      <family val="1"/>
      <charset val="128"/>
    </font>
    <font>
      <u/>
      <sz val="10"/>
      <name val="ＭＳ 明朝"/>
      <family val="1"/>
      <charset val="128"/>
    </font>
    <font>
      <sz val="11"/>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sz val="12"/>
      <name val="ＭＳ ゴシック"/>
      <family val="3"/>
      <charset val="128"/>
    </font>
    <font>
      <b/>
      <sz val="9"/>
      <name val="ＭＳ ゴシック"/>
      <family val="3"/>
      <charset val="128"/>
    </font>
    <font>
      <b/>
      <sz val="10"/>
      <name val="ＭＳ ゴシック"/>
      <family val="3"/>
      <charset val="128"/>
    </font>
    <font>
      <u/>
      <sz val="11"/>
      <name val="ＭＳ ゴシック"/>
      <family val="3"/>
      <charset val="128"/>
    </font>
    <font>
      <b/>
      <u/>
      <sz val="8"/>
      <name val="ＭＳ 明朝"/>
      <family val="1"/>
      <charset val="128"/>
    </font>
    <font>
      <u/>
      <sz val="8"/>
      <name val="ＭＳ 明朝"/>
      <family val="1"/>
      <charset val="128"/>
    </font>
    <font>
      <sz val="10"/>
      <color rgb="FFFF0000"/>
      <name val="ＭＳ 明朝"/>
      <family val="1"/>
      <charset val="128"/>
    </font>
    <font>
      <b/>
      <sz val="10"/>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s>
  <cellStyleXfs count="4">
    <xf numFmtId="0" fontId="0" fillId="0" borderId="0"/>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62">
    <xf numFmtId="0" fontId="0" fillId="0" borderId="0" xfId="0" applyFill="1" applyBorder="1" applyAlignment="1">
      <alignment horizontal="left" vertical="top"/>
    </xf>
    <xf numFmtId="0" fontId="3" fillId="0" borderId="0" xfId="2" applyFont="1" applyAlignment="1">
      <alignment horizontal="left" vertical="center"/>
    </xf>
    <xf numFmtId="0" fontId="3" fillId="0" borderId="0" xfId="2" applyFont="1" applyBorder="1" applyAlignment="1">
      <alignment horizontal="left" vertical="center"/>
    </xf>
    <xf numFmtId="176" fontId="3" fillId="0" borderId="0" xfId="2" applyNumberFormat="1" applyFont="1" applyBorder="1" applyAlignment="1">
      <alignment vertical="center"/>
    </xf>
    <xf numFmtId="38" fontId="3" fillId="0" borderId="0" xfId="1" applyFont="1" applyBorder="1" applyAlignment="1">
      <alignment horizontal="left" vertical="center"/>
    </xf>
    <xf numFmtId="0" fontId="3" fillId="0" borderId="6" xfId="2" applyFont="1" applyFill="1" applyBorder="1" applyAlignment="1">
      <alignment horizontal="center" vertical="center"/>
    </xf>
    <xf numFmtId="176" fontId="3" fillId="0" borderId="0" xfId="2" applyNumberFormat="1" applyFont="1" applyFill="1" applyBorder="1" applyAlignment="1">
      <alignment vertical="center"/>
    </xf>
    <xf numFmtId="38" fontId="3" fillId="0" borderId="0" xfId="1" applyFont="1" applyFill="1" applyBorder="1" applyAlignment="1">
      <alignment horizontal="left" vertical="center"/>
    </xf>
    <xf numFmtId="0" fontId="3" fillId="0" borderId="0" xfId="2" applyFont="1" applyFill="1" applyBorder="1" applyAlignment="1">
      <alignment vertical="center"/>
    </xf>
    <xf numFmtId="38" fontId="3" fillId="0" borderId="0" xfId="1" applyFont="1" applyAlignment="1">
      <alignment horizontal="left" vertical="center"/>
    </xf>
    <xf numFmtId="38" fontId="6" fillId="0" borderId="0" xfId="1" applyFont="1" applyBorder="1" applyAlignment="1">
      <alignment horizontal="center" vertical="center"/>
    </xf>
    <xf numFmtId="38" fontId="5" fillId="0" borderId="0" xfId="1" applyFont="1" applyFill="1" applyBorder="1" applyAlignment="1" applyProtection="1">
      <alignment horizontal="right" vertical="center"/>
      <protection locked="0"/>
    </xf>
    <xf numFmtId="38" fontId="3" fillId="0" borderId="0" xfId="1" applyFont="1" applyBorder="1" applyAlignment="1">
      <alignment horizontal="center" vertical="center" shrinkToFit="1"/>
    </xf>
    <xf numFmtId="38" fontId="5" fillId="0" borderId="0" xfId="1" applyFont="1" applyFill="1" applyBorder="1" applyAlignment="1">
      <alignment horizontal="right" vertical="center"/>
    </xf>
    <xf numFmtId="38" fontId="4" fillId="0" borderId="0" xfId="1" applyFont="1" applyFill="1" applyBorder="1" applyAlignment="1">
      <alignment vertical="center"/>
    </xf>
    <xf numFmtId="38" fontId="4" fillId="0" borderId="0" xfId="1" applyFont="1" applyFill="1" applyBorder="1" applyAlignment="1">
      <alignment horizontal="center" vertical="center" shrinkToFit="1"/>
    </xf>
    <xf numFmtId="38" fontId="3" fillId="0" borderId="4" xfId="1" applyFont="1" applyBorder="1" applyAlignment="1">
      <alignment horizontal="left" vertical="center"/>
    </xf>
    <xf numFmtId="38" fontId="3" fillId="0" borderId="4" xfId="1" applyFont="1" applyFill="1" applyBorder="1" applyAlignment="1" applyProtection="1">
      <alignment vertical="center"/>
      <protection locked="0"/>
    </xf>
    <xf numFmtId="38" fontId="3" fillId="0" borderId="15" xfId="1" applyFont="1" applyFill="1" applyBorder="1" applyAlignment="1" applyProtection="1">
      <alignment horizontal="center" vertical="center"/>
      <protection locked="0"/>
    </xf>
    <xf numFmtId="38" fontId="3" fillId="0" borderId="0" xfId="1" applyFont="1" applyFill="1" applyBorder="1" applyAlignment="1">
      <alignment horizontal="right" vertical="center"/>
    </xf>
    <xf numFmtId="38" fontId="3" fillId="2" borderId="1" xfId="1" applyFont="1" applyFill="1" applyBorder="1" applyAlignment="1">
      <alignment horizontal="center" vertical="center"/>
    </xf>
    <xf numFmtId="38" fontId="3" fillId="0" borderId="20" xfId="1" applyFont="1" applyBorder="1" applyAlignment="1">
      <alignment horizontal="left" vertical="center"/>
    </xf>
    <xf numFmtId="38" fontId="3" fillId="0" borderId="21" xfId="1" applyFont="1" applyBorder="1" applyAlignment="1">
      <alignment horizontal="left" vertical="center"/>
    </xf>
    <xf numFmtId="38" fontId="3" fillId="0" borderId="22" xfId="1" applyFont="1" applyBorder="1" applyAlignment="1">
      <alignment horizontal="left" vertical="center"/>
    </xf>
    <xf numFmtId="38" fontId="3" fillId="0" borderId="13" xfId="1" applyFont="1" applyFill="1" applyBorder="1" applyAlignment="1" applyProtection="1">
      <alignment horizontal="center" vertical="center"/>
      <protection locked="0"/>
    </xf>
    <xf numFmtId="38" fontId="3" fillId="0" borderId="23" xfId="1" applyFont="1" applyBorder="1" applyAlignment="1">
      <alignment horizontal="left" vertical="center"/>
    </xf>
    <xf numFmtId="38" fontId="3" fillId="0" borderId="24" xfId="1" applyFont="1" applyBorder="1" applyAlignment="1">
      <alignment horizontal="left" vertical="center"/>
    </xf>
    <xf numFmtId="38" fontId="3" fillId="0" borderId="0" xfId="1" applyFont="1" applyFill="1" applyBorder="1" applyAlignment="1" applyProtection="1">
      <alignment horizontal="center" vertical="center"/>
      <protection locked="0"/>
    </xf>
    <xf numFmtId="38" fontId="3" fillId="0" borderId="0" xfId="1" applyFont="1" applyFill="1" applyBorder="1" applyAlignment="1" applyProtection="1">
      <alignment horizontal="right" vertical="center"/>
      <protection locked="0"/>
    </xf>
    <xf numFmtId="38" fontId="3" fillId="0" borderId="0" xfId="1" applyFont="1" applyFill="1" applyBorder="1" applyAlignment="1" applyProtection="1">
      <alignment vertical="center"/>
      <protection locked="0"/>
    </xf>
    <xf numFmtId="38" fontId="3" fillId="3" borderId="19" xfId="1" applyFont="1" applyFill="1" applyBorder="1" applyAlignment="1" applyProtection="1">
      <alignment vertical="center"/>
      <protection locked="0"/>
    </xf>
    <xf numFmtId="38" fontId="3" fillId="3" borderId="0" xfId="1" applyFont="1" applyFill="1" applyBorder="1" applyAlignment="1" applyProtection="1">
      <alignment vertical="center"/>
      <protection locked="0"/>
    </xf>
    <xf numFmtId="38" fontId="3" fillId="0" borderId="0" xfId="1" applyFont="1" applyBorder="1" applyAlignment="1">
      <alignment horizontal="center" vertical="center"/>
    </xf>
    <xf numFmtId="38" fontId="3" fillId="0" borderId="25" xfId="1" applyFont="1" applyBorder="1" applyAlignment="1">
      <alignment horizontal="left" vertical="center"/>
    </xf>
    <xf numFmtId="38" fontId="3" fillId="0" borderId="26" xfId="1" applyFont="1" applyBorder="1" applyAlignment="1">
      <alignment horizontal="left" vertical="center"/>
    </xf>
    <xf numFmtId="38" fontId="3" fillId="0" borderId="27" xfId="1" applyFont="1" applyBorder="1" applyAlignment="1">
      <alignment horizontal="left" vertical="center"/>
    </xf>
    <xf numFmtId="38" fontId="4" fillId="0" borderId="0" xfId="1" applyFont="1" applyBorder="1" applyAlignment="1">
      <alignment vertical="top"/>
    </xf>
    <xf numFmtId="38" fontId="3" fillId="0" borderId="12" xfId="1" applyFont="1" applyBorder="1" applyAlignment="1">
      <alignment horizontal="left" vertical="center"/>
    </xf>
    <xf numFmtId="38" fontId="3" fillId="0" borderId="12" xfId="1" applyFont="1" applyFill="1" applyBorder="1" applyAlignment="1" applyProtection="1">
      <alignment horizontal="center" vertical="center"/>
      <protection locked="0"/>
    </xf>
    <xf numFmtId="38" fontId="3" fillId="0" borderId="12" xfId="1" applyFont="1" applyFill="1" applyBorder="1" applyAlignment="1" applyProtection="1">
      <alignment horizontal="right" vertical="center"/>
      <protection locked="0"/>
    </xf>
    <xf numFmtId="38" fontId="3" fillId="0" borderId="12" xfId="1" applyFont="1" applyFill="1" applyBorder="1" applyAlignment="1">
      <alignment horizontal="right" vertical="center"/>
    </xf>
    <xf numFmtId="38" fontId="3" fillId="0" borderId="12" xfId="1"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3" xfId="1" applyFont="1" applyFill="1" applyBorder="1" applyAlignment="1" applyProtection="1">
      <alignment vertical="center"/>
      <protection locked="0"/>
    </xf>
    <xf numFmtId="38" fontId="3" fillId="0" borderId="2"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horizontal="center" vertical="center"/>
    </xf>
    <xf numFmtId="38" fontId="3" fillId="0" borderId="0" xfId="1" applyFont="1" applyFill="1" applyBorder="1" applyAlignment="1">
      <alignment vertical="center"/>
    </xf>
    <xf numFmtId="38" fontId="4" fillId="0" borderId="0" xfId="1" applyFont="1" applyFill="1" applyBorder="1" applyAlignment="1">
      <alignment vertical="top"/>
    </xf>
    <xf numFmtId="38" fontId="3" fillId="0" borderId="0" xfId="1" applyFont="1" applyFill="1" applyBorder="1" applyAlignment="1" applyProtection="1">
      <alignment horizontal="left" vertical="center"/>
      <protection locked="0"/>
    </xf>
    <xf numFmtId="38" fontId="4" fillId="0" borderId="5" xfId="1" applyFont="1" applyBorder="1" applyAlignment="1">
      <alignment vertical="center"/>
    </xf>
    <xf numFmtId="38" fontId="4" fillId="0" borderId="0" xfId="1" applyFont="1" applyFill="1" applyBorder="1" applyAlignment="1">
      <alignment vertical="top" wrapText="1"/>
    </xf>
    <xf numFmtId="38" fontId="11" fillId="0" borderId="0" xfId="1" applyFont="1" applyBorder="1" applyAlignment="1">
      <alignment horizontal="left" vertical="center"/>
    </xf>
    <xf numFmtId="38" fontId="3" fillId="0" borderId="0" xfId="1" applyFont="1" applyBorder="1" applyAlignment="1">
      <alignment vertical="center"/>
    </xf>
    <xf numFmtId="38" fontId="9" fillId="0" borderId="0" xfId="1" applyFont="1" applyBorder="1" applyAlignment="1">
      <alignment horizontal="left" vertical="center"/>
    </xf>
    <xf numFmtId="38" fontId="3" fillId="0" borderId="1" xfId="1" applyFont="1" applyBorder="1" applyAlignment="1">
      <alignment horizontal="left" vertical="center"/>
    </xf>
    <xf numFmtId="38" fontId="3" fillId="4" borderId="1" xfId="1" applyFont="1" applyFill="1" applyBorder="1" applyAlignment="1">
      <alignment vertical="center"/>
    </xf>
    <xf numFmtId="0" fontId="12" fillId="0" borderId="0" xfId="2" applyFont="1" applyBorder="1" applyAlignment="1">
      <alignment vertical="center"/>
    </xf>
    <xf numFmtId="176" fontId="8" fillId="0" borderId="0" xfId="2" applyNumberFormat="1" applyFont="1" applyFill="1" applyBorder="1" applyAlignment="1">
      <alignment vertical="center"/>
    </xf>
    <xf numFmtId="0" fontId="12" fillId="0" borderId="0" xfId="2" applyFont="1" applyFill="1" applyBorder="1" applyAlignment="1">
      <alignment vertical="center"/>
    </xf>
    <xf numFmtId="177" fontId="3" fillId="0" borderId="0" xfId="1" applyNumberFormat="1" applyFont="1" applyAlignment="1">
      <alignment horizontal="left" vertical="center"/>
    </xf>
    <xf numFmtId="38" fontId="14" fillId="0" borderId="0" xfId="1" applyFont="1" applyBorder="1" applyAlignment="1">
      <alignment horizontal="left" vertical="center"/>
    </xf>
    <xf numFmtId="38" fontId="12" fillId="0" borderId="0" xfId="1" applyFont="1" applyBorder="1" applyAlignment="1">
      <alignment horizontal="left" vertical="center"/>
    </xf>
    <xf numFmtId="38" fontId="12" fillId="0" borderId="0" xfId="1" applyFont="1" applyAlignment="1">
      <alignment horizontal="lef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4" xfId="1" applyFont="1" applyFill="1" applyBorder="1" applyAlignment="1" applyProtection="1">
      <alignment horizontal="center" vertical="center"/>
      <protection locked="0"/>
    </xf>
    <xf numFmtId="38" fontId="3" fillId="0" borderId="1" xfId="1" applyFont="1" applyBorder="1" applyAlignment="1">
      <alignment horizontal="center" vertical="center"/>
    </xf>
    <xf numFmtId="38" fontId="4" fillId="0" borderId="0" xfId="1" applyFont="1" applyBorder="1" applyAlignment="1">
      <alignment horizontal="left" vertical="top" wrapText="1"/>
    </xf>
    <xf numFmtId="38" fontId="3" fillId="0" borderId="2" xfId="1" applyFont="1" applyBorder="1" applyAlignment="1">
      <alignment horizontal="center" vertical="center"/>
    </xf>
    <xf numFmtId="38" fontId="3" fillId="2" borderId="1" xfId="1" applyFont="1" applyFill="1" applyBorder="1" applyAlignment="1">
      <alignment horizontal="center" vertical="center"/>
    </xf>
    <xf numFmtId="38" fontId="18" fillId="0" borderId="0" xfId="1" applyFont="1" applyBorder="1" applyAlignment="1">
      <alignment horizontal="left" vertical="center"/>
    </xf>
    <xf numFmtId="38" fontId="18" fillId="0" borderId="12" xfId="1" applyFont="1" applyBorder="1" applyAlignment="1">
      <alignment horizontal="left" vertical="center"/>
    </xf>
    <xf numFmtId="38" fontId="18" fillId="0" borderId="0" xfId="1" applyFont="1" applyFill="1" applyBorder="1" applyAlignment="1">
      <alignment horizontal="left" vertical="center"/>
    </xf>
    <xf numFmtId="38" fontId="3" fillId="0" borderId="0" xfId="1" applyFont="1" applyBorder="1" applyAlignment="1">
      <alignment horizontal="center" vertical="center"/>
    </xf>
    <xf numFmtId="38" fontId="3" fillId="0" borderId="0" xfId="1" applyFont="1" applyFill="1" applyBorder="1" applyAlignment="1" applyProtection="1">
      <alignment horizontal="center" vertical="center"/>
      <protection locked="0"/>
    </xf>
    <xf numFmtId="38" fontId="3" fillId="0" borderId="2" xfId="1" applyFont="1" applyBorder="1" applyAlignment="1">
      <alignment horizontal="center" vertical="center"/>
    </xf>
    <xf numFmtId="38" fontId="3" fillId="0" borderId="4" xfId="1" applyFont="1" applyFill="1" applyBorder="1" applyAlignment="1" applyProtection="1">
      <alignment horizontal="center" vertical="center"/>
      <protection locked="0"/>
    </xf>
    <xf numFmtId="38" fontId="3" fillId="0" borderId="0" xfId="1" applyFont="1" applyFill="1" applyBorder="1" applyAlignment="1">
      <alignment horizontal="right" vertical="center"/>
    </xf>
    <xf numFmtId="38" fontId="3" fillId="0" borderId="0" xfId="1" applyFont="1" applyFill="1" applyBorder="1" applyAlignment="1" applyProtection="1">
      <alignment horizontal="center" vertical="center"/>
      <protection locked="0"/>
    </xf>
    <xf numFmtId="38" fontId="4" fillId="0" borderId="0" xfId="1" applyFont="1" applyBorder="1" applyAlignment="1">
      <alignment horizontal="left" vertical="top"/>
    </xf>
    <xf numFmtId="38" fontId="21" fillId="0" borderId="3" xfId="1" applyFont="1" applyBorder="1" applyAlignment="1">
      <alignment vertical="center"/>
    </xf>
    <xf numFmtId="38" fontId="21" fillId="0" borderId="3" xfId="1" applyFont="1" applyBorder="1" applyAlignment="1">
      <alignment horizontal="left" vertical="center"/>
    </xf>
    <xf numFmtId="38" fontId="21" fillId="0" borderId="2" xfId="1" applyFont="1" applyBorder="1" applyAlignment="1">
      <alignment vertical="center"/>
    </xf>
    <xf numFmtId="38" fontId="21" fillId="0" borderId="2" xfId="1" applyFont="1" applyFill="1" applyBorder="1" applyAlignment="1" applyProtection="1">
      <alignment vertical="center"/>
      <protection locked="0"/>
    </xf>
    <xf numFmtId="38" fontId="21" fillId="2" borderId="3" xfId="1" applyFont="1" applyFill="1" applyBorder="1" applyAlignment="1">
      <alignment horizontal="center" vertical="center"/>
    </xf>
    <xf numFmtId="38" fontId="21" fillId="2" borderId="3" xfId="1" applyFont="1" applyFill="1" applyBorder="1" applyAlignment="1" applyProtection="1">
      <alignment horizontal="center" vertical="center"/>
      <protection locked="0"/>
    </xf>
    <xf numFmtId="38" fontId="21" fillId="2" borderId="1"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2" xfId="1" applyFont="1" applyFill="1" applyBorder="1" applyAlignment="1" applyProtection="1">
      <alignment horizontal="center" vertical="center"/>
      <protection locked="0"/>
    </xf>
    <xf numFmtId="38" fontId="3" fillId="0" borderId="4" xfId="1" applyFont="1" applyFill="1" applyBorder="1" applyAlignment="1" applyProtection="1">
      <alignment horizontal="center" vertical="center"/>
      <protection locked="0"/>
    </xf>
    <xf numFmtId="38" fontId="4" fillId="0" borderId="0" xfId="1" applyFont="1" applyFill="1" applyBorder="1" applyAlignment="1">
      <alignment horizontal="left" vertical="top" wrapText="1"/>
    </xf>
    <xf numFmtId="38" fontId="3" fillId="0" borderId="10" xfId="1" applyFont="1" applyBorder="1" applyAlignment="1">
      <alignment horizontal="center" vertical="center"/>
    </xf>
    <xf numFmtId="38" fontId="3" fillId="0" borderId="14" xfId="1" applyFont="1" applyBorder="1" applyAlignment="1">
      <alignment horizontal="center" vertical="center"/>
    </xf>
    <xf numFmtId="38" fontId="3" fillId="0" borderId="0" xfId="1" applyFont="1" applyFill="1" applyBorder="1" applyAlignment="1">
      <alignment horizontal="center" vertical="center" wrapText="1"/>
    </xf>
    <xf numFmtId="38" fontId="16" fillId="0" borderId="2" xfId="1" applyFont="1" applyFill="1" applyBorder="1" applyAlignment="1">
      <alignment horizontal="center" vertical="center"/>
    </xf>
    <xf numFmtId="38" fontId="16" fillId="0" borderId="3" xfId="1" applyFont="1" applyFill="1" applyBorder="1" applyAlignment="1">
      <alignment horizontal="center" vertical="center"/>
    </xf>
    <xf numFmtId="38" fontId="22" fillId="3" borderId="7" xfId="1" applyFont="1" applyFill="1" applyBorder="1" applyAlignment="1" applyProtection="1">
      <alignment horizontal="right" vertical="center"/>
      <protection locked="0"/>
    </xf>
    <xf numFmtId="38" fontId="22" fillId="3" borderId="8" xfId="1" applyFont="1" applyFill="1" applyBorder="1" applyAlignment="1" applyProtection="1">
      <alignment horizontal="right" vertical="center"/>
      <protection locked="0"/>
    </xf>
    <xf numFmtId="38" fontId="22" fillId="3" borderId="9" xfId="1" applyFont="1" applyFill="1" applyBorder="1" applyAlignment="1" applyProtection="1">
      <alignment horizontal="right" vertical="center"/>
      <protection locked="0"/>
    </xf>
    <xf numFmtId="38" fontId="17" fillId="0" borderId="1" xfId="1" applyFont="1" applyFill="1" applyBorder="1" applyAlignment="1" applyProtection="1">
      <alignment horizontal="center" vertical="center"/>
      <protection locked="0"/>
    </xf>
    <xf numFmtId="38" fontId="17" fillId="0" borderId="2" xfId="1" applyFont="1" applyFill="1" applyBorder="1" applyAlignment="1" applyProtection="1">
      <alignment horizontal="center" vertical="center"/>
      <protection locked="0"/>
    </xf>
    <xf numFmtId="38" fontId="22" fillId="3" borderId="16" xfId="1" applyFont="1" applyFill="1" applyBorder="1" applyAlignment="1" applyProtection="1">
      <alignment vertical="center"/>
      <protection locked="0"/>
    </xf>
    <xf numFmtId="38" fontId="22" fillId="3" borderId="17" xfId="1" applyFont="1" applyFill="1" applyBorder="1" applyAlignment="1" applyProtection="1">
      <alignment vertical="center"/>
      <protection locked="0"/>
    </xf>
    <xf numFmtId="38" fontId="22" fillId="3" borderId="18" xfId="1" applyFont="1" applyFill="1" applyBorder="1" applyAlignment="1" applyProtection="1">
      <alignment vertical="center"/>
      <protection locked="0"/>
    </xf>
    <xf numFmtId="38" fontId="3" fillId="0" borderId="1" xfId="1" applyFont="1" applyBorder="1" applyAlignment="1">
      <alignment horizontal="center" vertical="center"/>
    </xf>
    <xf numFmtId="38" fontId="12" fillId="0" borderId="2" xfId="1" applyFont="1" applyBorder="1" applyAlignment="1">
      <alignment horizontal="center" vertical="center"/>
    </xf>
    <xf numFmtId="38" fontId="12" fillId="0" borderId="3" xfId="1" applyFont="1" applyBorder="1" applyAlignment="1">
      <alignment horizontal="center" vertical="center"/>
    </xf>
    <xf numFmtId="38" fontId="21" fillId="2" borderId="7" xfId="1" applyFont="1" applyFill="1" applyBorder="1" applyAlignment="1" applyProtection="1">
      <alignment horizontal="right" vertical="center"/>
      <protection locked="0"/>
    </xf>
    <xf numFmtId="38" fontId="21" fillId="2" borderId="8" xfId="1" applyFont="1" applyFill="1" applyBorder="1" applyAlignment="1" applyProtection="1">
      <alignment horizontal="right" vertical="center"/>
      <protection locked="0"/>
    </xf>
    <xf numFmtId="38" fontId="21" fillId="2" borderId="9" xfId="1" applyFont="1" applyFill="1" applyBorder="1" applyAlignment="1" applyProtection="1">
      <alignment horizontal="right" vertical="center"/>
      <protection locked="0"/>
    </xf>
    <xf numFmtId="38" fontId="3" fillId="0" borderId="12" xfId="1" applyFont="1" applyFill="1" applyBorder="1" applyAlignment="1">
      <alignment horizontal="center" vertical="center"/>
    </xf>
    <xf numFmtId="38" fontId="9" fillId="0" borderId="1" xfId="1" applyFont="1" applyBorder="1" applyAlignment="1">
      <alignment horizontal="center" vertical="center"/>
    </xf>
    <xf numFmtId="38" fontId="9" fillId="0" borderId="1" xfId="1" applyFont="1" applyFill="1" applyBorder="1" applyAlignment="1">
      <alignment horizontal="left" vertical="center" shrinkToFit="1"/>
    </xf>
    <xf numFmtId="38" fontId="21" fillId="2" borderId="10" xfId="1" applyFont="1" applyFill="1" applyBorder="1" applyAlignment="1" applyProtection="1">
      <alignment horizontal="right" vertical="center"/>
      <protection locked="0"/>
    </xf>
    <xf numFmtId="178" fontId="3" fillId="0" borderId="1" xfId="1" applyNumberFormat="1" applyFont="1" applyFill="1" applyBorder="1" applyAlignment="1">
      <alignment horizontal="right" vertical="center"/>
    </xf>
    <xf numFmtId="38" fontId="21" fillId="0" borderId="7" xfId="1" applyFont="1" applyFill="1" applyBorder="1" applyAlignment="1" applyProtection="1">
      <alignment horizontal="right" vertical="center"/>
      <protection locked="0"/>
    </xf>
    <xf numFmtId="38" fontId="21" fillId="0" borderId="8" xfId="1" applyFont="1" applyFill="1" applyBorder="1" applyAlignment="1" applyProtection="1">
      <alignment horizontal="right" vertical="center"/>
      <protection locked="0"/>
    </xf>
    <xf numFmtId="38" fontId="21" fillId="0" borderId="9" xfId="1" applyFont="1" applyFill="1" applyBorder="1" applyAlignment="1" applyProtection="1">
      <alignment horizontal="right" vertical="center"/>
      <protection locked="0"/>
    </xf>
    <xf numFmtId="178" fontId="3" fillId="0" borderId="14" xfId="1" applyNumberFormat="1" applyFont="1" applyFill="1" applyBorder="1" applyAlignment="1">
      <alignment horizontal="right" vertical="center"/>
    </xf>
    <xf numFmtId="38" fontId="21" fillId="2" borderId="1" xfId="1" applyFont="1" applyFill="1" applyBorder="1" applyAlignment="1" applyProtection="1">
      <alignment horizontal="right" vertical="center"/>
      <protection locked="0"/>
    </xf>
    <xf numFmtId="38" fontId="15" fillId="0" borderId="0" xfId="1" applyFont="1" applyBorder="1" applyAlignment="1">
      <alignment horizontal="center" vertical="center"/>
    </xf>
    <xf numFmtId="38" fontId="12" fillId="0" borderId="4" xfId="1" applyFont="1" applyBorder="1" applyAlignment="1">
      <alignment horizontal="center" vertical="center"/>
    </xf>
    <xf numFmtId="38" fontId="4" fillId="0" borderId="0" xfId="1" applyFont="1" applyBorder="1" applyAlignment="1">
      <alignment horizontal="left" vertical="top" wrapText="1"/>
    </xf>
    <xf numFmtId="38" fontId="3" fillId="0" borderId="14" xfId="1" applyFont="1" applyFill="1" applyBorder="1" applyAlignment="1" applyProtection="1">
      <alignment horizontal="center" vertical="center"/>
      <protection locked="0"/>
    </xf>
    <xf numFmtId="38" fontId="3" fillId="0" borderId="11" xfId="1" applyFont="1" applyFill="1" applyBorder="1" applyAlignment="1" applyProtection="1">
      <alignment horizontal="center" vertical="center"/>
      <protection locked="0"/>
    </xf>
    <xf numFmtId="38" fontId="3" fillId="0" borderId="12" xfId="1" applyFont="1" applyBorder="1" applyAlignment="1">
      <alignment horizontal="left"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38" fontId="21" fillId="0" borderId="2" xfId="3" applyFont="1" applyFill="1" applyBorder="1" applyAlignment="1" applyProtection="1">
      <alignment horizontal="right" vertical="center"/>
      <protection locked="0"/>
    </xf>
    <xf numFmtId="38" fontId="21" fillId="0" borderId="3" xfId="3" applyFont="1" applyFill="1" applyBorder="1" applyAlignment="1" applyProtection="1">
      <alignment horizontal="right" vertical="center"/>
      <protection locked="0"/>
    </xf>
    <xf numFmtId="38" fontId="21" fillId="0" borderId="4" xfId="3" applyFont="1" applyFill="1" applyBorder="1" applyAlignment="1" applyProtection="1">
      <alignment horizontal="right" vertical="center"/>
      <protection locked="0"/>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176" fontId="22" fillId="3" borderId="7" xfId="2" applyNumberFormat="1" applyFont="1" applyFill="1" applyBorder="1" applyAlignment="1">
      <alignment horizontal="right" vertical="center"/>
    </xf>
    <xf numFmtId="176" fontId="22" fillId="3" borderId="8" xfId="2" applyNumberFormat="1" applyFont="1" applyFill="1" applyBorder="1" applyAlignment="1">
      <alignment horizontal="right" vertical="center"/>
    </xf>
    <xf numFmtId="176" fontId="22" fillId="3" borderId="9" xfId="2" applyNumberFormat="1" applyFont="1" applyFill="1" applyBorder="1" applyAlignment="1">
      <alignment horizontal="right" vertical="center"/>
    </xf>
    <xf numFmtId="38" fontId="3" fillId="0" borderId="2" xfId="1" applyFont="1" applyBorder="1" applyAlignment="1">
      <alignment horizontal="center" vertical="center"/>
    </xf>
    <xf numFmtId="38" fontId="4" fillId="0" borderId="5" xfId="1" applyFont="1" applyBorder="1" applyAlignment="1">
      <alignment horizontal="left" vertical="top" wrapText="1"/>
    </xf>
    <xf numFmtId="38" fontId="13" fillId="0" borderId="2" xfId="1" applyFont="1" applyBorder="1" applyAlignment="1">
      <alignment horizontal="center" vertical="center"/>
    </xf>
    <xf numFmtId="38" fontId="13" fillId="0" borderId="3" xfId="1" applyFont="1" applyBorder="1" applyAlignment="1">
      <alignment horizontal="center" vertical="center"/>
    </xf>
    <xf numFmtId="38" fontId="13" fillId="0" borderId="4" xfId="1" applyFont="1" applyBorder="1" applyAlignment="1">
      <alignment horizontal="center" vertical="center"/>
    </xf>
    <xf numFmtId="38" fontId="3" fillId="2" borderId="1" xfId="1" applyFont="1" applyFill="1" applyBorder="1" applyAlignment="1">
      <alignment horizontal="center" vertical="center"/>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3" fillId="0" borderId="2"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4" borderId="2" xfId="1" applyFont="1" applyFill="1" applyBorder="1" applyAlignment="1">
      <alignment horizontal="center" vertical="center"/>
    </xf>
    <xf numFmtId="38" fontId="3" fillId="4" borderId="3" xfId="1" applyFont="1" applyFill="1" applyBorder="1" applyAlignment="1">
      <alignment horizontal="center" vertical="center"/>
    </xf>
    <xf numFmtId="38" fontId="3" fillId="4" borderId="4" xfId="1" applyFont="1" applyFill="1" applyBorder="1" applyAlignment="1">
      <alignment horizontal="center" vertical="center"/>
    </xf>
    <xf numFmtId="38" fontId="3" fillId="4" borderId="1" xfId="1" applyFont="1" applyFill="1" applyBorder="1" applyAlignment="1">
      <alignment horizontal="center" vertical="center"/>
    </xf>
    <xf numFmtId="38" fontId="21" fillId="2" borderId="1" xfId="1" applyFont="1" applyFill="1" applyBorder="1" applyAlignment="1">
      <alignment horizontal="center" vertical="center"/>
    </xf>
    <xf numFmtId="38" fontId="3" fillId="0" borderId="0" xfId="1" applyFont="1" applyBorder="1" applyAlignment="1">
      <alignment horizontal="center" vertical="center"/>
    </xf>
    <xf numFmtId="38" fontId="3" fillId="0" borderId="0" xfId="1" applyFont="1" applyFill="1" applyBorder="1" applyAlignment="1" applyProtection="1">
      <alignment horizontal="center" vertical="center"/>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171450</xdr:colOff>
      <xdr:row>11</xdr:row>
      <xdr:rowOff>152400</xdr:rowOff>
    </xdr:from>
    <xdr:to>
      <xdr:col>28</xdr:col>
      <xdr:colOff>90170</xdr:colOff>
      <xdr:row>14</xdr:row>
      <xdr:rowOff>164465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5410200" y="2724150"/>
          <a:ext cx="1442720" cy="669290"/>
        </a:xfrm>
        <a:prstGeom prst="wedgeRectCallout">
          <a:avLst>
            <a:gd name="adj1" fmla="val 4443"/>
            <a:gd name="adj2" fmla="val 76117"/>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対象業種一覧表から選択してください。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66675</xdr:colOff>
      <xdr:row>21</xdr:row>
      <xdr:rowOff>85725</xdr:rowOff>
    </xdr:from>
    <xdr:to>
      <xdr:col>17</xdr:col>
      <xdr:colOff>152400</xdr:colOff>
      <xdr:row>24</xdr:row>
      <xdr:rowOff>76201</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971675" y="5133975"/>
          <a:ext cx="2228850" cy="790576"/>
        </a:xfrm>
        <a:prstGeom prst="wedgeRectCallout">
          <a:avLst>
            <a:gd name="adj1" fmla="val 6424"/>
            <a:gd name="adj2" fmla="val -110316"/>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b="1"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店舗を有する場合にのみ記入してください。店舗の定義は募集要項を必ず確認してください。</a:t>
          </a:r>
          <a:endParaRPr lang="en-US" altLang="ja-JP" sz="1050" b="1"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133349</xdr:colOff>
      <xdr:row>25</xdr:row>
      <xdr:rowOff>504825</xdr:rowOff>
    </xdr:from>
    <xdr:to>
      <xdr:col>28</xdr:col>
      <xdr:colOff>76200</xdr:colOff>
      <xdr:row>27</xdr:row>
      <xdr:rowOff>164464</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228974" y="6619875"/>
          <a:ext cx="3609976" cy="374014"/>
        </a:xfrm>
        <a:prstGeom prst="wedgeRectCallout">
          <a:avLst>
            <a:gd name="adj1" fmla="val -28028"/>
            <a:gd name="adj2" fmla="val 114392"/>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b="1"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「２　対象店舗の確認」に該当がない場合、３に事務所を記入してください。</a:t>
          </a:r>
          <a:endParaRPr lang="en-US" altLang="ja-JP" sz="1050" b="1"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228600</xdr:colOff>
      <xdr:row>14</xdr:row>
      <xdr:rowOff>95250</xdr:rowOff>
    </xdr:from>
    <xdr:to>
      <xdr:col>22</xdr:col>
      <xdr:colOff>133350</xdr:colOff>
      <xdr:row>17</xdr:row>
      <xdr:rowOff>133351</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2133600" y="3324225"/>
          <a:ext cx="3238500" cy="790576"/>
        </a:xfrm>
        <a:prstGeom prst="wedgeRectCallout">
          <a:avLst>
            <a:gd name="adj1" fmla="val -46020"/>
            <a:gd name="adj2" fmla="val -86220"/>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【R</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１期間計</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【R</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３期間計</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売上減少額</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1,405,000</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50">
              <a:effectLst/>
              <a:latin typeface="ＭＳ 明朝" panose="02020609040205080304" pitchFamily="17" charset="-128"/>
              <a:ea typeface="ＭＳ 明朝" panose="02020609040205080304" pitchFamily="17" charset="-128"/>
              <a:cs typeface="+mn-cs"/>
            </a:rPr>
            <a:t>－</a:t>
          </a:r>
          <a:r>
            <a:rPr lang="ja-JP" altLang="en-US" sz="1050">
              <a:effectLst/>
              <a:latin typeface="ＭＳ 明朝" panose="02020609040205080304" pitchFamily="17" charset="-128"/>
              <a:ea typeface="ＭＳ 明朝" panose="02020609040205080304" pitchFamily="17" charset="-128"/>
              <a:cs typeface="+mn-cs"/>
            </a:rPr>
            <a:t>　</a:t>
          </a:r>
          <a:r>
            <a:rPr lang="en-US" altLang="ja-JP" sz="1050">
              <a:effectLst/>
              <a:latin typeface="ＭＳ 明朝" panose="02020609040205080304" pitchFamily="17" charset="-128"/>
              <a:ea typeface="ＭＳ 明朝" panose="02020609040205080304" pitchFamily="17" charset="-128"/>
              <a:cs typeface="+mn-cs"/>
            </a:rPr>
            <a:t>990,580</a:t>
          </a:r>
          <a:r>
            <a:rPr lang="ja-JP" altLang="en-US" sz="1050">
              <a:effectLst/>
              <a:latin typeface="ＭＳ 明朝" panose="02020609040205080304" pitchFamily="17" charset="-128"/>
              <a:ea typeface="ＭＳ 明朝" panose="02020609040205080304" pitchFamily="17" charset="-128"/>
              <a:cs typeface="+mn-cs"/>
            </a:rPr>
            <a:t>　  ＝　</a:t>
          </a:r>
          <a:r>
            <a:rPr lang="ja-JP" altLang="en-US" sz="1050" baseline="0">
              <a:effectLst/>
              <a:latin typeface="ＭＳ 明朝" panose="02020609040205080304" pitchFamily="17" charset="-128"/>
              <a:ea typeface="ＭＳ 明朝" panose="02020609040205080304" pitchFamily="17" charset="-128"/>
              <a:cs typeface="+mn-cs"/>
            </a:rPr>
            <a:t> </a:t>
          </a:r>
          <a:r>
            <a:rPr lang="en-US" altLang="ja-JP" sz="1050" baseline="0">
              <a:effectLst/>
              <a:latin typeface="ＭＳ 明朝" panose="02020609040205080304" pitchFamily="17" charset="-128"/>
              <a:ea typeface="ＭＳ 明朝" panose="02020609040205080304" pitchFamily="17" charset="-128"/>
              <a:cs typeface="+mn-cs"/>
            </a:rPr>
            <a:t>414,420</a:t>
          </a:r>
        </a:p>
        <a:p>
          <a:pPr algn="just">
            <a:spcAft>
              <a:spcPts val="0"/>
            </a:spcAft>
          </a:pPr>
          <a:r>
            <a:rPr lang="ja-JP" altLang="en-US" sz="1050" baseline="0">
              <a:effectLst/>
              <a:latin typeface="ＭＳ 明朝" panose="02020609040205080304" pitchFamily="17" charset="-128"/>
              <a:ea typeface="ＭＳ 明朝" panose="02020609040205080304" pitchFamily="17" charset="-128"/>
              <a:cs typeface="+mn-cs"/>
            </a:rPr>
            <a:t>　千円未満切り捨てのため　</a:t>
          </a:r>
          <a:r>
            <a:rPr lang="en-US" altLang="ja-JP" sz="1050" b="1" u="sng" baseline="0">
              <a:effectLst/>
              <a:latin typeface="ＭＳ 明朝" panose="02020609040205080304" pitchFamily="17" charset="-128"/>
              <a:ea typeface="ＭＳ 明朝" panose="02020609040205080304" pitchFamily="17" charset="-128"/>
              <a:cs typeface="+mn-cs"/>
            </a:rPr>
            <a:t>414,000</a:t>
          </a:r>
          <a:endParaRPr lang="en-US" altLang="ja-JP" sz="1050" b="1" u="sng">
            <a:effectLst/>
            <a:latin typeface="ＭＳ 明朝" panose="02020609040205080304" pitchFamily="17" charset="-128"/>
            <a:ea typeface="ＭＳ 明朝" panose="02020609040205080304" pitchFamily="17" charset="-128"/>
            <a:cs typeface="+mn-cs"/>
          </a:endParaRPr>
        </a:p>
        <a:p>
          <a:pPr algn="just">
            <a:spcAft>
              <a:spcPts val="0"/>
            </a:spcAft>
          </a:pPr>
          <a:r>
            <a:rPr lang="ja-JP" altLang="en-US" sz="1100" kern="100">
              <a:effectLst/>
              <a:latin typeface="ＭＳ 明朝" panose="02020609040205080304" pitchFamily="17" charset="-128"/>
              <a:ea typeface="ＭＳ 明朝" panose="02020609040205080304" pitchFamily="17" charset="-128"/>
              <a:cs typeface="+mn-cs"/>
            </a:rPr>
            <a:t>　</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23</xdr:col>
      <xdr:colOff>190500</xdr:colOff>
      <xdr:row>6</xdr:row>
      <xdr:rowOff>247649</xdr:rowOff>
    </xdr:from>
    <xdr:to>
      <xdr:col>25</xdr:col>
      <xdr:colOff>104775</xdr:colOff>
      <xdr:row>7</xdr:row>
      <xdr:rowOff>247649</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5667375" y="1485899"/>
          <a:ext cx="4857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76200</xdr:colOff>
      <xdr:row>6</xdr:row>
      <xdr:rowOff>247650</xdr:rowOff>
    </xdr:from>
    <xdr:to>
      <xdr:col>24</xdr:col>
      <xdr:colOff>276225</xdr:colOff>
      <xdr:row>7</xdr:row>
      <xdr:rowOff>247650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553075" y="1485900"/>
          <a:ext cx="4857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209550</xdr:colOff>
      <xdr:row>12</xdr:row>
      <xdr:rowOff>28575</xdr:rowOff>
    </xdr:from>
    <xdr:to>
      <xdr:col>25</xdr:col>
      <xdr:colOff>19050</xdr:colOff>
      <xdr:row>15</xdr:row>
      <xdr:rowOff>219076</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2828925" y="2819400"/>
          <a:ext cx="3238500" cy="790576"/>
        </a:xfrm>
        <a:prstGeom prst="wedgeRectCallout">
          <a:avLst>
            <a:gd name="adj1" fmla="val -55726"/>
            <a:gd name="adj2" fmla="val -34413"/>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【R</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１期間計</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【R</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３期間計</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売上減少額</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altLang="ja-JP" sz="1050" kern="100">
              <a:effectLst/>
              <a:latin typeface="ＭＳ 明朝" panose="02020609040205080304" pitchFamily="17" charset="-128"/>
              <a:ea typeface="ＭＳ 明朝" panose="02020609040205080304" pitchFamily="17" charset="-128"/>
              <a:cs typeface="Times New Roman" panose="02020603050405020304" pitchFamily="18" charset="0"/>
            </a:rPr>
            <a:t>1,405,000</a:t>
          </a:r>
          <a:r>
            <a:rPr lang="ja-JP" alt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50">
              <a:effectLst/>
              <a:latin typeface="ＭＳ 明朝" panose="02020609040205080304" pitchFamily="17" charset="-128"/>
              <a:ea typeface="ＭＳ 明朝" panose="02020609040205080304" pitchFamily="17" charset="-128"/>
              <a:cs typeface="+mn-cs"/>
            </a:rPr>
            <a:t>－</a:t>
          </a:r>
          <a:r>
            <a:rPr lang="ja-JP" altLang="en-US" sz="1050">
              <a:effectLst/>
              <a:latin typeface="ＭＳ 明朝" panose="02020609040205080304" pitchFamily="17" charset="-128"/>
              <a:ea typeface="ＭＳ 明朝" panose="02020609040205080304" pitchFamily="17" charset="-128"/>
              <a:cs typeface="+mn-cs"/>
            </a:rPr>
            <a:t>　</a:t>
          </a:r>
          <a:r>
            <a:rPr lang="en-US" altLang="ja-JP" sz="1050">
              <a:effectLst/>
              <a:latin typeface="ＭＳ 明朝" panose="02020609040205080304" pitchFamily="17" charset="-128"/>
              <a:ea typeface="ＭＳ 明朝" panose="02020609040205080304" pitchFamily="17" charset="-128"/>
              <a:cs typeface="+mn-cs"/>
            </a:rPr>
            <a:t>990,580</a:t>
          </a:r>
          <a:r>
            <a:rPr lang="ja-JP" altLang="en-US" sz="1050">
              <a:effectLst/>
              <a:latin typeface="ＭＳ 明朝" panose="02020609040205080304" pitchFamily="17" charset="-128"/>
              <a:ea typeface="ＭＳ 明朝" panose="02020609040205080304" pitchFamily="17" charset="-128"/>
              <a:cs typeface="+mn-cs"/>
            </a:rPr>
            <a:t>　  ＝　</a:t>
          </a:r>
          <a:r>
            <a:rPr lang="ja-JP" altLang="en-US" sz="1050" baseline="0">
              <a:effectLst/>
              <a:latin typeface="ＭＳ 明朝" panose="02020609040205080304" pitchFamily="17" charset="-128"/>
              <a:ea typeface="ＭＳ 明朝" panose="02020609040205080304" pitchFamily="17" charset="-128"/>
              <a:cs typeface="+mn-cs"/>
            </a:rPr>
            <a:t> </a:t>
          </a:r>
          <a:r>
            <a:rPr lang="en-US" altLang="ja-JP" sz="1050" baseline="0">
              <a:effectLst/>
              <a:latin typeface="ＭＳ 明朝" panose="02020609040205080304" pitchFamily="17" charset="-128"/>
              <a:ea typeface="ＭＳ 明朝" panose="02020609040205080304" pitchFamily="17" charset="-128"/>
              <a:cs typeface="+mn-cs"/>
            </a:rPr>
            <a:t>414,420</a:t>
          </a:r>
        </a:p>
        <a:p>
          <a:pPr algn="just">
            <a:spcAft>
              <a:spcPts val="0"/>
            </a:spcAft>
          </a:pPr>
          <a:r>
            <a:rPr lang="ja-JP" altLang="en-US" sz="1050" baseline="0">
              <a:effectLst/>
              <a:latin typeface="ＭＳ 明朝" panose="02020609040205080304" pitchFamily="17" charset="-128"/>
              <a:ea typeface="ＭＳ 明朝" panose="02020609040205080304" pitchFamily="17" charset="-128"/>
              <a:cs typeface="+mn-cs"/>
            </a:rPr>
            <a:t>　千円未満切り捨てのため　</a:t>
          </a:r>
          <a:r>
            <a:rPr lang="en-US" altLang="ja-JP" sz="1050" b="1" u="sng" baseline="0">
              <a:effectLst/>
              <a:latin typeface="ＭＳ 明朝" panose="02020609040205080304" pitchFamily="17" charset="-128"/>
              <a:ea typeface="ＭＳ 明朝" panose="02020609040205080304" pitchFamily="17" charset="-128"/>
              <a:cs typeface="+mn-cs"/>
            </a:rPr>
            <a:t>414,000</a:t>
          </a:r>
          <a:endParaRPr lang="en-US" altLang="ja-JP" sz="1050" b="1" u="sng">
            <a:effectLst/>
            <a:latin typeface="ＭＳ 明朝" panose="02020609040205080304" pitchFamily="17" charset="-128"/>
            <a:ea typeface="ＭＳ 明朝" panose="02020609040205080304" pitchFamily="17" charset="-128"/>
            <a:cs typeface="+mn-cs"/>
          </a:endParaRPr>
        </a:p>
        <a:p>
          <a:pPr algn="just">
            <a:spcAft>
              <a:spcPts val="0"/>
            </a:spcAft>
          </a:pPr>
          <a:r>
            <a:rPr lang="ja-JP" altLang="en-US" sz="1100" kern="100">
              <a:effectLst/>
              <a:latin typeface="ＭＳ 明朝" panose="02020609040205080304" pitchFamily="17" charset="-128"/>
              <a:ea typeface="ＭＳ 明朝" panose="02020609040205080304" pitchFamily="17" charset="-128"/>
              <a:cs typeface="+mn-cs"/>
            </a:rPr>
            <a:t>　</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123824</xdr:colOff>
      <xdr:row>19</xdr:row>
      <xdr:rowOff>47625</xdr:rowOff>
    </xdr:from>
    <xdr:to>
      <xdr:col>27</xdr:col>
      <xdr:colOff>152399</xdr:colOff>
      <xdr:row>22</xdr:row>
      <xdr:rowOff>59690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4648199" y="4267200"/>
          <a:ext cx="2028825" cy="669290"/>
        </a:xfrm>
        <a:prstGeom prst="wedgeRectCallout">
          <a:avLst>
            <a:gd name="adj1" fmla="val -43371"/>
            <a:gd name="adj2" fmla="val -94661"/>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対象となる施設を</a:t>
          </a:r>
          <a:r>
            <a:rPr lang="ja-JP" altLang="ja-JP" sz="1100">
              <a:effectLst/>
              <a:latin typeface="+mn-lt"/>
              <a:ea typeface="+mn-ea"/>
              <a:cs typeface="+mn-cs"/>
            </a:rPr>
            <a:t>記入</a:t>
          </a: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200025</xdr:colOff>
      <xdr:row>17</xdr:row>
      <xdr:rowOff>123825</xdr:rowOff>
    </xdr:from>
    <xdr:to>
      <xdr:col>17</xdr:col>
      <xdr:colOff>180975</xdr:colOff>
      <xdr:row>20</xdr:row>
      <xdr:rowOff>193040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2343150" y="3962400"/>
          <a:ext cx="1885950" cy="669290"/>
        </a:xfrm>
        <a:prstGeom prst="wedgeRectCallout">
          <a:avLst>
            <a:gd name="adj1" fmla="val -58277"/>
            <a:gd name="adj2" fmla="val 43384"/>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雇用保険の事業所別被保険者台帳で確認できる人数を記入してください。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L42"/>
  <sheetViews>
    <sheetView showGridLines="0" showZeros="0" tabSelected="1" view="pageBreakPreview" zoomScaleNormal="100" zoomScaleSheetLayoutView="100" workbookViewId="0">
      <selection activeCell="AA11" sqref="AA11"/>
    </sheetView>
  </sheetViews>
  <sheetFormatPr defaultColWidth="8.77734375" defaultRowHeight="17.25" customHeight="1" x14ac:dyDescent="0.25"/>
  <cols>
    <col min="1" max="23" width="4.109375" style="9" customWidth="1"/>
    <col min="24" max="25" width="5" style="9" customWidth="1"/>
    <col min="26" max="30" width="4.109375" style="9" customWidth="1"/>
    <col min="31" max="31" width="12.109375" style="9" customWidth="1"/>
    <col min="32" max="32" width="34.44140625" style="9" hidden="1" customWidth="1"/>
    <col min="33" max="33" width="4" style="9" customWidth="1"/>
    <col min="34" max="34" width="27.44140625" style="9" customWidth="1"/>
    <col min="35" max="16384" width="8.77734375" style="9"/>
  </cols>
  <sheetData>
    <row r="1" spans="1:38" s="64" customFormat="1" ht="17.25" customHeight="1" x14ac:dyDescent="0.25">
      <c r="A1" s="62" t="s">
        <v>15</v>
      </c>
      <c r="B1" s="63"/>
      <c r="C1" s="63"/>
      <c r="D1" s="63"/>
      <c r="E1" s="63"/>
      <c r="F1" s="63"/>
      <c r="G1" s="63"/>
      <c r="H1" s="63"/>
      <c r="I1" s="63"/>
      <c r="J1" s="63"/>
      <c r="K1" s="63"/>
      <c r="L1" s="63"/>
      <c r="M1" s="63"/>
      <c r="N1" s="63"/>
      <c r="O1" s="63"/>
      <c r="P1" s="63"/>
      <c r="Q1" s="63"/>
      <c r="R1" s="63"/>
      <c r="S1" s="63"/>
      <c r="T1" s="63"/>
      <c r="U1" s="63"/>
      <c r="V1" s="63"/>
      <c r="W1" s="63"/>
      <c r="X1" s="63"/>
      <c r="Y1" s="63"/>
      <c r="Z1" s="63"/>
      <c r="AA1" s="109" t="s">
        <v>35</v>
      </c>
      <c r="AB1" s="110"/>
      <c r="AC1" s="110"/>
      <c r="AD1" s="125"/>
    </row>
    <row r="2" spans="1:38" ht="8.25" customHeight="1" x14ac:dyDescent="0.25">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38" ht="17.25" customHeight="1" x14ac:dyDescent="0.25">
      <c r="A3" s="124" t="s">
        <v>53</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row>
    <row r="4" spans="1:38" ht="8.25" customHeight="1"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row>
    <row r="5" spans="1:38" ht="17.25" customHeight="1" x14ac:dyDescent="0.25">
      <c r="A5" s="4"/>
      <c r="B5" s="73" t="s">
        <v>60</v>
      </c>
      <c r="C5" s="4"/>
      <c r="D5" s="4"/>
      <c r="E5" s="11"/>
      <c r="F5" s="11"/>
      <c r="G5" s="11"/>
      <c r="H5" s="11"/>
      <c r="I5" s="11"/>
      <c r="J5" s="11"/>
      <c r="K5" s="11"/>
      <c r="L5" s="11"/>
      <c r="M5" s="11"/>
      <c r="N5" s="11"/>
      <c r="O5" s="11"/>
      <c r="P5" s="11"/>
      <c r="Q5" s="12"/>
      <c r="R5" s="12"/>
      <c r="S5" s="4"/>
      <c r="T5" s="13"/>
      <c r="U5" s="13"/>
      <c r="V5" s="10"/>
      <c r="W5" s="14"/>
      <c r="X5" s="14"/>
      <c r="Y5" s="14"/>
      <c r="Z5" s="14"/>
      <c r="AA5" s="15"/>
      <c r="AB5" s="15"/>
      <c r="AC5" s="4"/>
    </row>
    <row r="6" spans="1:38" ht="29.25" customHeight="1" x14ac:dyDescent="0.25">
      <c r="A6" s="4"/>
      <c r="B6" s="129" t="s">
        <v>27</v>
      </c>
      <c r="C6" s="129"/>
      <c r="D6" s="129"/>
      <c r="E6" s="129"/>
      <c r="F6" s="129"/>
      <c r="G6" s="129"/>
      <c r="H6" s="129"/>
      <c r="I6" s="129"/>
      <c r="J6" s="129"/>
      <c r="K6" s="129"/>
      <c r="L6" s="11"/>
      <c r="M6" s="129" t="s">
        <v>26</v>
      </c>
      <c r="N6" s="129"/>
      <c r="O6" s="129"/>
      <c r="P6" s="129"/>
      <c r="Q6" s="129"/>
      <c r="R6" s="129"/>
      <c r="S6" s="129"/>
      <c r="T6" s="129"/>
      <c r="U6" s="129"/>
      <c r="V6" s="129"/>
      <c r="W6" s="14"/>
      <c r="X6" s="114" t="s">
        <v>4</v>
      </c>
      <c r="Y6" s="114"/>
      <c r="Z6" s="14"/>
      <c r="AA6" s="114" t="s">
        <v>5</v>
      </c>
      <c r="AB6" s="114"/>
      <c r="AC6" s="114"/>
    </row>
    <row r="7" spans="1:38" ht="20.25" customHeight="1" x14ac:dyDescent="0.25">
      <c r="A7" s="4"/>
      <c r="B7" s="71" t="s">
        <v>3</v>
      </c>
      <c r="C7" s="87">
        <v>1</v>
      </c>
      <c r="D7" s="16" t="s">
        <v>2</v>
      </c>
      <c r="E7" s="88">
        <v>4</v>
      </c>
      <c r="F7" s="17" t="s">
        <v>0</v>
      </c>
      <c r="G7" s="123">
        <v>450000</v>
      </c>
      <c r="H7" s="123"/>
      <c r="I7" s="123"/>
      <c r="J7" s="123"/>
      <c r="K7" s="68" t="s">
        <v>1</v>
      </c>
      <c r="L7" s="18"/>
      <c r="M7" s="71" t="s">
        <v>3</v>
      </c>
      <c r="N7" s="88">
        <v>3</v>
      </c>
      <c r="O7" s="16" t="s">
        <v>2</v>
      </c>
      <c r="P7" s="88">
        <v>4</v>
      </c>
      <c r="Q7" s="17" t="s">
        <v>0</v>
      </c>
      <c r="R7" s="117">
        <v>500580</v>
      </c>
      <c r="S7" s="117"/>
      <c r="T7" s="117"/>
      <c r="U7" s="117"/>
      <c r="V7" s="68" t="s">
        <v>1</v>
      </c>
      <c r="W7" s="67"/>
      <c r="X7" s="118">
        <f>IFERROR((G7-R7)/G7,"")</f>
        <v>-0.1124</v>
      </c>
      <c r="Y7" s="118"/>
      <c r="Z7" s="67"/>
      <c r="AA7" s="72"/>
      <c r="AB7" s="116" t="s">
        <v>13</v>
      </c>
      <c r="AC7" s="116"/>
    </row>
    <row r="8" spans="1:38" ht="20.25" customHeight="1" thickBot="1" x14ac:dyDescent="0.3">
      <c r="A8" s="4"/>
      <c r="B8" s="71" t="s">
        <v>3</v>
      </c>
      <c r="C8" s="87">
        <v>1</v>
      </c>
      <c r="D8" s="16" t="s">
        <v>2</v>
      </c>
      <c r="E8" s="88">
        <v>5</v>
      </c>
      <c r="F8" s="17" t="s">
        <v>0</v>
      </c>
      <c r="G8" s="123">
        <v>550000</v>
      </c>
      <c r="H8" s="123"/>
      <c r="I8" s="123"/>
      <c r="J8" s="123"/>
      <c r="K8" s="68" t="s">
        <v>1</v>
      </c>
      <c r="L8" s="18"/>
      <c r="M8" s="71" t="s">
        <v>3</v>
      </c>
      <c r="N8" s="88">
        <v>3</v>
      </c>
      <c r="O8" s="16" t="s">
        <v>2</v>
      </c>
      <c r="P8" s="88">
        <v>5</v>
      </c>
      <c r="Q8" s="17" t="s">
        <v>0</v>
      </c>
      <c r="R8" s="123">
        <v>200000</v>
      </c>
      <c r="S8" s="123"/>
      <c r="T8" s="123"/>
      <c r="U8" s="123"/>
      <c r="V8" s="68" t="s">
        <v>1</v>
      </c>
      <c r="W8" s="67"/>
      <c r="X8" s="118">
        <f>IFERROR((G8-R8)/G8,"")</f>
        <v>0.63636363636363635</v>
      </c>
      <c r="Y8" s="118"/>
      <c r="Z8" s="67"/>
      <c r="AA8" s="89" t="s">
        <v>78</v>
      </c>
      <c r="AB8" s="116"/>
      <c r="AC8" s="116"/>
      <c r="AG8" s="9" t="s">
        <v>52</v>
      </c>
    </row>
    <row r="9" spans="1:38" ht="20.25" customHeight="1" thickTop="1" thickBot="1" x14ac:dyDescent="0.3">
      <c r="A9" s="4"/>
      <c r="B9" s="71" t="s">
        <v>3</v>
      </c>
      <c r="C9" s="87">
        <v>1</v>
      </c>
      <c r="D9" s="16" t="s">
        <v>2</v>
      </c>
      <c r="E9" s="88">
        <v>6</v>
      </c>
      <c r="F9" s="17" t="s">
        <v>0</v>
      </c>
      <c r="G9" s="117">
        <v>405000</v>
      </c>
      <c r="H9" s="117"/>
      <c r="I9" s="117"/>
      <c r="J9" s="117"/>
      <c r="K9" s="68" t="s">
        <v>1</v>
      </c>
      <c r="L9" s="18"/>
      <c r="M9" s="71" t="s">
        <v>3</v>
      </c>
      <c r="N9" s="88">
        <v>3</v>
      </c>
      <c r="O9" s="16" t="s">
        <v>2</v>
      </c>
      <c r="P9" s="88">
        <v>6</v>
      </c>
      <c r="Q9" s="17" t="s">
        <v>0</v>
      </c>
      <c r="R9" s="117">
        <v>290000</v>
      </c>
      <c r="S9" s="117"/>
      <c r="T9" s="117"/>
      <c r="U9" s="117"/>
      <c r="V9" s="68" t="s">
        <v>1</v>
      </c>
      <c r="W9" s="4"/>
      <c r="X9" s="118">
        <f t="shared" ref="X9:X10" si="0">IFERROR((G9-R9)/G9,"")</f>
        <v>0.2839506172839506</v>
      </c>
      <c r="Y9" s="118"/>
      <c r="Z9" s="67"/>
      <c r="AA9" s="72"/>
      <c r="AB9" s="116"/>
      <c r="AC9" s="116"/>
      <c r="AG9" s="21" t="s">
        <v>22</v>
      </c>
      <c r="AH9" s="22"/>
      <c r="AI9" s="22"/>
      <c r="AJ9" s="22"/>
      <c r="AK9" s="22"/>
      <c r="AL9" s="23"/>
    </row>
    <row r="10" spans="1:38" ht="20.25" customHeight="1" thickBot="1" x14ac:dyDescent="0.3">
      <c r="A10" s="4"/>
      <c r="B10" s="127" t="s">
        <v>28</v>
      </c>
      <c r="C10" s="127"/>
      <c r="D10" s="127"/>
      <c r="E10" s="127"/>
      <c r="F10" s="128"/>
      <c r="G10" s="119">
        <f>SUM(G7:G9)</f>
        <v>1405000</v>
      </c>
      <c r="H10" s="120"/>
      <c r="I10" s="120"/>
      <c r="J10" s="121"/>
      <c r="K10" s="24" t="s">
        <v>1</v>
      </c>
      <c r="L10" s="18"/>
      <c r="M10" s="127" t="s">
        <v>16</v>
      </c>
      <c r="N10" s="127"/>
      <c r="O10" s="127"/>
      <c r="P10" s="127"/>
      <c r="Q10" s="128"/>
      <c r="R10" s="119">
        <f>SUM(R7:U9)</f>
        <v>990580</v>
      </c>
      <c r="S10" s="120"/>
      <c r="T10" s="120"/>
      <c r="U10" s="121"/>
      <c r="V10" s="24" t="s">
        <v>1</v>
      </c>
      <c r="W10" s="4"/>
      <c r="X10" s="122">
        <f t="shared" si="0"/>
        <v>0.2949608540925267</v>
      </c>
      <c r="Y10" s="122"/>
      <c r="Z10" s="67"/>
      <c r="AA10" s="72"/>
      <c r="AB10" s="115" t="s">
        <v>14</v>
      </c>
      <c r="AC10" s="115"/>
      <c r="AG10" s="25" t="s">
        <v>21</v>
      </c>
      <c r="AH10" s="4"/>
      <c r="AI10" s="4"/>
      <c r="AJ10" s="4"/>
      <c r="AK10" s="4"/>
      <c r="AL10" s="26"/>
    </row>
    <row r="11" spans="1:38" ht="24" customHeight="1" thickBot="1" x14ac:dyDescent="0.3">
      <c r="A11" s="4"/>
      <c r="B11" s="126" t="s">
        <v>55</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67"/>
      <c r="AA11" s="51" t="s">
        <v>18</v>
      </c>
      <c r="AB11" s="51"/>
      <c r="AC11" s="51"/>
      <c r="AG11" s="25"/>
      <c r="AH11" s="30">
        <f>G10-R10</f>
        <v>414420</v>
      </c>
      <c r="AI11" s="31" t="s">
        <v>24</v>
      </c>
      <c r="AJ11" s="31"/>
      <c r="AK11" s="31"/>
      <c r="AL11" s="26"/>
    </row>
    <row r="12" spans="1:38" ht="17.25" customHeight="1" thickBot="1" x14ac:dyDescent="0.3">
      <c r="A12" s="4"/>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67"/>
      <c r="AA12" s="46"/>
      <c r="AB12" s="46"/>
      <c r="AC12" s="46"/>
      <c r="AG12" s="25"/>
      <c r="AH12" s="31"/>
      <c r="AI12" s="31"/>
      <c r="AJ12" s="31"/>
      <c r="AK12" s="31"/>
      <c r="AL12" s="26"/>
    </row>
    <row r="13" spans="1:38" ht="21.75" customHeight="1" thickBot="1" x14ac:dyDescent="0.3">
      <c r="A13" s="4"/>
      <c r="B13" s="103" t="s">
        <v>25</v>
      </c>
      <c r="C13" s="103"/>
      <c r="D13" s="103"/>
      <c r="E13" s="103"/>
      <c r="F13" s="104"/>
      <c r="G13" s="105">
        <f>MAX(ROUNDDOWN(G10-R10,-3),0)</f>
        <v>414000</v>
      </c>
      <c r="H13" s="106"/>
      <c r="I13" s="106"/>
      <c r="J13" s="106"/>
      <c r="K13" s="107"/>
      <c r="L13" s="29" t="s">
        <v>1</v>
      </c>
      <c r="M13" s="29" t="s">
        <v>31</v>
      </c>
      <c r="N13" s="29"/>
      <c r="O13" s="77"/>
      <c r="P13" s="77"/>
      <c r="Q13" s="28"/>
      <c r="R13" s="28"/>
      <c r="S13" s="28"/>
      <c r="T13" s="28"/>
      <c r="U13" s="77"/>
      <c r="V13" s="4"/>
      <c r="W13" s="67"/>
      <c r="Y13" s="67"/>
      <c r="Z13" s="67"/>
      <c r="AA13" s="76"/>
      <c r="AB13" s="4"/>
      <c r="AC13" s="4"/>
      <c r="AG13" s="33" t="s">
        <v>23</v>
      </c>
      <c r="AH13" s="34"/>
      <c r="AI13" s="34"/>
      <c r="AJ13" s="34"/>
      <c r="AK13" s="34"/>
      <c r="AL13" s="35"/>
    </row>
    <row r="14" spans="1:38" ht="12.75" customHeight="1" x14ac:dyDescent="0.25">
      <c r="A14" s="4"/>
      <c r="B14" s="77"/>
      <c r="C14" s="77"/>
      <c r="D14" s="77"/>
      <c r="E14" s="77"/>
      <c r="F14" s="77"/>
      <c r="G14" s="36" t="s">
        <v>19</v>
      </c>
      <c r="H14" s="29"/>
      <c r="I14" s="29"/>
      <c r="J14" s="29"/>
      <c r="K14" s="29"/>
      <c r="L14" s="29"/>
      <c r="M14" s="29"/>
      <c r="N14" s="29"/>
      <c r="O14" s="29"/>
      <c r="P14" s="77"/>
      <c r="Q14" s="77"/>
      <c r="R14" s="28"/>
      <c r="S14" s="28"/>
      <c r="T14" s="28"/>
      <c r="U14" s="28"/>
      <c r="V14" s="77"/>
      <c r="W14" s="4"/>
      <c r="X14" s="67"/>
      <c r="Y14" s="67"/>
      <c r="Z14" s="67"/>
      <c r="AA14" s="76"/>
      <c r="AB14" s="4"/>
      <c r="AC14" s="4"/>
    </row>
    <row r="15" spans="1:38" ht="17.25" customHeight="1" x14ac:dyDescent="0.25">
      <c r="A15" s="4"/>
      <c r="B15" s="74" t="s">
        <v>61</v>
      </c>
      <c r="C15" s="4"/>
      <c r="D15" s="4"/>
      <c r="E15" s="81"/>
      <c r="F15" s="81"/>
      <c r="G15" s="28"/>
      <c r="H15" s="28"/>
      <c r="I15" s="28"/>
      <c r="J15" s="28"/>
      <c r="K15" s="77"/>
      <c r="L15" s="77"/>
      <c r="M15" s="77"/>
      <c r="N15" s="77"/>
      <c r="O15" s="29"/>
      <c r="P15" s="77"/>
      <c r="Q15" s="77"/>
      <c r="R15" s="28"/>
      <c r="S15" s="28"/>
      <c r="T15" s="28"/>
      <c r="U15" s="39"/>
      <c r="V15" s="38"/>
      <c r="W15" s="37"/>
      <c r="X15" s="40"/>
      <c r="Y15" s="40"/>
      <c r="Z15" s="40"/>
      <c r="AA15" s="41"/>
      <c r="AB15" s="37"/>
      <c r="AC15" s="37"/>
    </row>
    <row r="16" spans="1:38" s="4" customFormat="1" ht="21" customHeight="1" x14ac:dyDescent="0.25">
      <c r="B16" s="95">
        <v>1</v>
      </c>
      <c r="C16" s="108" t="s">
        <v>9</v>
      </c>
      <c r="D16" s="108"/>
      <c r="E16" s="108"/>
      <c r="F16" s="108"/>
      <c r="G16" s="83" t="s">
        <v>75</v>
      </c>
      <c r="H16" s="84"/>
      <c r="I16" s="83"/>
      <c r="J16" s="83"/>
      <c r="K16" s="83"/>
      <c r="L16" s="83"/>
      <c r="M16" s="83"/>
      <c r="N16" s="83"/>
      <c r="O16" s="83"/>
      <c r="P16" s="83"/>
      <c r="Q16" s="43"/>
      <c r="R16" s="44"/>
      <c r="S16" s="44"/>
      <c r="T16" s="17"/>
      <c r="U16" s="92" t="s">
        <v>7</v>
      </c>
      <c r="V16" s="93"/>
      <c r="W16" s="86" t="s">
        <v>74</v>
      </c>
      <c r="X16" s="44"/>
      <c r="Y16" s="44"/>
      <c r="Z16" s="44"/>
      <c r="AA16" s="44"/>
      <c r="AB16" s="44"/>
      <c r="AC16" s="17"/>
    </row>
    <row r="17" spans="2:29" s="4" customFormat="1" ht="21" customHeight="1" x14ac:dyDescent="0.25">
      <c r="B17" s="96"/>
      <c r="C17" s="108" t="s">
        <v>8</v>
      </c>
      <c r="D17" s="108"/>
      <c r="E17" s="108"/>
      <c r="F17" s="108"/>
      <c r="G17" s="85" t="s">
        <v>72</v>
      </c>
      <c r="H17" s="83"/>
      <c r="I17" s="83"/>
      <c r="J17" s="83"/>
      <c r="K17" s="83"/>
      <c r="L17" s="83"/>
      <c r="M17" s="83"/>
      <c r="N17" s="83"/>
      <c r="O17" s="83"/>
      <c r="P17" s="83"/>
      <c r="Q17" s="43"/>
      <c r="R17" s="44"/>
      <c r="S17" s="44"/>
      <c r="T17" s="17"/>
      <c r="U17" s="92" t="s">
        <v>10</v>
      </c>
      <c r="V17" s="93"/>
      <c r="W17" s="86" t="s">
        <v>71</v>
      </c>
      <c r="X17" s="44"/>
      <c r="Y17" s="44"/>
      <c r="Z17" s="44"/>
      <c r="AA17" s="44"/>
      <c r="AB17" s="44"/>
      <c r="AC17" s="17"/>
    </row>
    <row r="18" spans="2:29" s="4" customFormat="1" ht="21" customHeight="1" x14ac:dyDescent="0.25">
      <c r="B18" s="95">
        <v>2</v>
      </c>
      <c r="C18" s="108" t="s">
        <v>9</v>
      </c>
      <c r="D18" s="108"/>
      <c r="E18" s="108"/>
      <c r="F18" s="108"/>
      <c r="G18" s="85" t="s">
        <v>73</v>
      </c>
      <c r="H18" s="83"/>
      <c r="I18" s="83"/>
      <c r="J18" s="83"/>
      <c r="K18" s="83"/>
      <c r="L18" s="83"/>
      <c r="M18" s="83"/>
      <c r="N18" s="83"/>
      <c r="O18" s="83"/>
      <c r="P18" s="83"/>
      <c r="Q18" s="43"/>
      <c r="R18" s="44"/>
      <c r="S18" s="44"/>
      <c r="T18" s="17"/>
      <c r="U18" s="92" t="s">
        <v>7</v>
      </c>
      <c r="V18" s="93"/>
      <c r="W18" s="86" t="s">
        <v>74</v>
      </c>
      <c r="X18" s="44"/>
      <c r="Y18" s="44"/>
      <c r="Z18" s="44"/>
      <c r="AA18" s="44"/>
      <c r="AB18" s="44"/>
      <c r="AC18" s="17"/>
    </row>
    <row r="19" spans="2:29" s="4" customFormat="1" ht="21" customHeight="1" x14ac:dyDescent="0.25">
      <c r="B19" s="96"/>
      <c r="C19" s="108" t="s">
        <v>8</v>
      </c>
      <c r="D19" s="108"/>
      <c r="E19" s="108"/>
      <c r="F19" s="108"/>
      <c r="G19" s="85" t="s">
        <v>72</v>
      </c>
      <c r="H19" s="83"/>
      <c r="I19" s="83"/>
      <c r="J19" s="83"/>
      <c r="K19" s="83"/>
      <c r="L19" s="83"/>
      <c r="M19" s="83"/>
      <c r="N19" s="83"/>
      <c r="O19" s="83"/>
      <c r="P19" s="83"/>
      <c r="Q19" s="43"/>
      <c r="R19" s="44"/>
      <c r="S19" s="44"/>
      <c r="T19" s="17"/>
      <c r="U19" s="92" t="s">
        <v>10</v>
      </c>
      <c r="V19" s="93"/>
      <c r="W19" s="86" t="s">
        <v>71</v>
      </c>
      <c r="X19" s="44"/>
      <c r="Y19" s="44"/>
      <c r="Z19" s="44"/>
      <c r="AA19" s="44"/>
      <c r="AB19" s="44"/>
      <c r="AC19" s="17"/>
    </row>
    <row r="20" spans="2:29" s="4" customFormat="1" ht="21" customHeight="1" x14ac:dyDescent="0.25">
      <c r="B20" s="95">
        <v>3</v>
      </c>
      <c r="C20" s="108" t="s">
        <v>9</v>
      </c>
      <c r="D20" s="108"/>
      <c r="E20" s="108"/>
      <c r="F20" s="108"/>
      <c r="G20" s="85" t="s">
        <v>76</v>
      </c>
      <c r="H20" s="83"/>
      <c r="I20" s="83"/>
      <c r="J20" s="83"/>
      <c r="K20" s="83"/>
      <c r="L20" s="83"/>
      <c r="M20" s="83"/>
      <c r="N20" s="83"/>
      <c r="O20" s="83"/>
      <c r="P20" s="83"/>
      <c r="Q20" s="43"/>
      <c r="R20" s="44"/>
      <c r="S20" s="44"/>
      <c r="T20" s="17"/>
      <c r="U20" s="92" t="s">
        <v>7</v>
      </c>
      <c r="V20" s="93"/>
      <c r="W20" s="86" t="s">
        <v>77</v>
      </c>
      <c r="X20" s="44"/>
      <c r="Y20" s="44"/>
      <c r="Z20" s="44"/>
      <c r="AA20" s="44"/>
      <c r="AB20" s="44"/>
      <c r="AC20" s="17"/>
    </row>
    <row r="21" spans="2:29" s="4" customFormat="1" ht="21" customHeight="1" x14ac:dyDescent="0.25">
      <c r="B21" s="96"/>
      <c r="C21" s="108" t="s">
        <v>8</v>
      </c>
      <c r="D21" s="108"/>
      <c r="E21" s="108"/>
      <c r="F21" s="108"/>
      <c r="G21" s="85" t="s">
        <v>72</v>
      </c>
      <c r="H21" s="83"/>
      <c r="I21" s="83"/>
      <c r="J21" s="83"/>
      <c r="K21" s="83"/>
      <c r="L21" s="83"/>
      <c r="M21" s="83"/>
      <c r="N21" s="83"/>
      <c r="O21" s="83"/>
      <c r="P21" s="83"/>
      <c r="Q21" s="43"/>
      <c r="R21" s="44"/>
      <c r="S21" s="44"/>
      <c r="T21" s="17"/>
      <c r="U21" s="92" t="s">
        <v>10</v>
      </c>
      <c r="V21" s="93"/>
      <c r="W21" s="86" t="s">
        <v>71</v>
      </c>
      <c r="X21" s="44"/>
      <c r="Y21" s="44"/>
      <c r="Z21" s="44"/>
      <c r="AA21" s="44"/>
      <c r="AB21" s="44"/>
      <c r="AC21" s="17"/>
    </row>
    <row r="22" spans="2:29" s="4" customFormat="1" ht="21" customHeight="1" x14ac:dyDescent="0.25">
      <c r="B22" s="95">
        <v>4</v>
      </c>
      <c r="C22" s="108" t="s">
        <v>9</v>
      </c>
      <c r="D22" s="108"/>
      <c r="E22" s="108"/>
      <c r="F22" s="108"/>
      <c r="G22" s="42"/>
      <c r="H22" s="43"/>
      <c r="I22" s="43"/>
      <c r="J22" s="43"/>
      <c r="K22" s="43"/>
      <c r="L22" s="43"/>
      <c r="M22" s="43"/>
      <c r="N22" s="43"/>
      <c r="O22" s="43"/>
      <c r="P22" s="43"/>
      <c r="Q22" s="43"/>
      <c r="R22" s="44"/>
      <c r="S22" s="44"/>
      <c r="T22" s="17"/>
      <c r="U22" s="92" t="s">
        <v>7</v>
      </c>
      <c r="V22" s="93"/>
      <c r="W22" s="45"/>
      <c r="X22" s="44"/>
      <c r="Y22" s="44"/>
      <c r="Z22" s="44"/>
      <c r="AA22" s="44"/>
      <c r="AB22" s="44"/>
      <c r="AC22" s="17"/>
    </row>
    <row r="23" spans="2:29" s="4" customFormat="1" ht="21" customHeight="1" x14ac:dyDescent="0.25">
      <c r="B23" s="96"/>
      <c r="C23" s="108" t="s">
        <v>8</v>
      </c>
      <c r="D23" s="108"/>
      <c r="E23" s="108"/>
      <c r="F23" s="108"/>
      <c r="G23" s="42"/>
      <c r="H23" s="43"/>
      <c r="I23" s="43"/>
      <c r="J23" s="43"/>
      <c r="K23" s="43"/>
      <c r="L23" s="43"/>
      <c r="M23" s="43"/>
      <c r="N23" s="43"/>
      <c r="O23" s="43"/>
      <c r="P23" s="43"/>
      <c r="Q23" s="43"/>
      <c r="R23" s="44"/>
      <c r="S23" s="44"/>
      <c r="T23" s="17"/>
      <c r="U23" s="92" t="s">
        <v>10</v>
      </c>
      <c r="V23" s="93"/>
      <c r="W23" s="45"/>
      <c r="X23" s="44"/>
      <c r="Y23" s="44"/>
      <c r="Z23" s="44"/>
      <c r="AA23" s="44"/>
      <c r="AB23" s="44"/>
      <c r="AC23" s="17"/>
    </row>
    <row r="24" spans="2:29" s="4" customFormat="1" ht="21" customHeight="1" x14ac:dyDescent="0.25">
      <c r="B24" s="95">
        <v>5</v>
      </c>
      <c r="C24" s="108" t="s">
        <v>9</v>
      </c>
      <c r="D24" s="108"/>
      <c r="E24" s="108"/>
      <c r="F24" s="108"/>
      <c r="G24" s="42"/>
      <c r="H24" s="43"/>
      <c r="I24" s="43"/>
      <c r="J24" s="43"/>
      <c r="K24" s="43"/>
      <c r="L24" s="43"/>
      <c r="M24" s="43"/>
      <c r="N24" s="43"/>
      <c r="O24" s="43"/>
      <c r="P24" s="43"/>
      <c r="Q24" s="43"/>
      <c r="R24" s="44"/>
      <c r="S24" s="44"/>
      <c r="T24" s="17"/>
      <c r="U24" s="92" t="s">
        <v>7</v>
      </c>
      <c r="V24" s="93"/>
      <c r="W24" s="45"/>
      <c r="X24" s="44"/>
      <c r="Y24" s="44"/>
      <c r="Z24" s="44"/>
      <c r="AA24" s="44"/>
      <c r="AB24" s="44"/>
      <c r="AC24" s="17"/>
    </row>
    <row r="25" spans="2:29" s="4" customFormat="1" ht="21" customHeight="1" x14ac:dyDescent="0.25">
      <c r="B25" s="96"/>
      <c r="C25" s="108" t="s">
        <v>8</v>
      </c>
      <c r="D25" s="108"/>
      <c r="E25" s="108"/>
      <c r="F25" s="108"/>
      <c r="G25" s="42"/>
      <c r="H25" s="43"/>
      <c r="I25" s="43"/>
      <c r="J25" s="43"/>
      <c r="K25" s="43"/>
      <c r="L25" s="43"/>
      <c r="M25" s="43"/>
      <c r="N25" s="43"/>
      <c r="O25" s="43"/>
      <c r="P25" s="43"/>
      <c r="Q25" s="43"/>
      <c r="R25" s="44"/>
      <c r="S25" s="44"/>
      <c r="T25" s="17"/>
      <c r="U25" s="92" t="s">
        <v>10</v>
      </c>
      <c r="V25" s="93"/>
      <c r="W25" s="45"/>
      <c r="X25" s="44"/>
      <c r="Y25" s="44"/>
      <c r="Z25" s="44"/>
      <c r="AA25" s="44"/>
      <c r="AB25" s="44"/>
      <c r="AC25" s="17"/>
    </row>
    <row r="26" spans="2:29" s="4" customFormat="1" ht="41.25" customHeight="1" x14ac:dyDescent="0.25">
      <c r="B26" s="145" t="s">
        <v>62</v>
      </c>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row>
    <row r="27" spans="2:29" s="4" customFormat="1" ht="15" customHeight="1" x14ac:dyDescent="0.25">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row>
    <row r="28" spans="2:29" s="4" customFormat="1" ht="17.25" customHeight="1" x14ac:dyDescent="0.25">
      <c r="B28" s="73" t="s">
        <v>57</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row>
    <row r="29" spans="2:29" s="4" customFormat="1" ht="17.25" customHeight="1" x14ac:dyDescent="0.25">
      <c r="B29" s="95">
        <v>1</v>
      </c>
      <c r="C29" s="108" t="s">
        <v>56</v>
      </c>
      <c r="D29" s="108"/>
      <c r="E29" s="108"/>
      <c r="F29" s="144"/>
      <c r="G29" s="42"/>
      <c r="H29" s="43"/>
      <c r="I29" s="43"/>
      <c r="J29" s="43"/>
      <c r="K29" s="43"/>
      <c r="L29" s="43"/>
      <c r="M29" s="43"/>
      <c r="N29" s="43"/>
      <c r="O29" s="43"/>
      <c r="P29" s="43"/>
      <c r="Q29" s="43"/>
      <c r="R29" s="44"/>
      <c r="S29" s="44"/>
      <c r="T29" s="17"/>
      <c r="U29" s="92" t="s">
        <v>7</v>
      </c>
      <c r="V29" s="93"/>
      <c r="W29" s="45"/>
      <c r="X29" s="44"/>
      <c r="Y29" s="44"/>
      <c r="Z29" s="44"/>
      <c r="AA29" s="44"/>
      <c r="AB29" s="44"/>
      <c r="AC29" s="17"/>
    </row>
    <row r="30" spans="2:29" s="4" customFormat="1" ht="17.25" customHeight="1" x14ac:dyDescent="0.25">
      <c r="B30" s="96"/>
      <c r="C30" s="108" t="s">
        <v>8</v>
      </c>
      <c r="D30" s="108"/>
      <c r="E30" s="108"/>
      <c r="F30" s="108"/>
      <c r="G30" s="42"/>
      <c r="H30" s="43"/>
      <c r="I30" s="43"/>
      <c r="J30" s="43"/>
      <c r="K30" s="43"/>
      <c r="L30" s="43"/>
      <c r="M30" s="43"/>
      <c r="N30" s="43"/>
      <c r="O30" s="43"/>
      <c r="P30" s="43"/>
      <c r="Q30" s="43"/>
      <c r="R30" s="44"/>
      <c r="S30" s="44"/>
      <c r="T30" s="17"/>
      <c r="U30" s="92" t="s">
        <v>10</v>
      </c>
      <c r="V30" s="93"/>
      <c r="W30" s="45"/>
      <c r="X30" s="44"/>
      <c r="Y30" s="44"/>
      <c r="Z30" s="44"/>
      <c r="AA30" s="44"/>
      <c r="AB30" s="44"/>
      <c r="AC30" s="17"/>
    </row>
    <row r="31" spans="2:29" s="4" customFormat="1" ht="15.75" customHeight="1" x14ac:dyDescent="0.25">
      <c r="B31" s="82" t="s">
        <v>58</v>
      </c>
      <c r="C31" s="76"/>
      <c r="D31" s="76"/>
      <c r="E31" s="76"/>
      <c r="F31" s="76"/>
      <c r="G31" s="54"/>
      <c r="H31" s="54"/>
      <c r="I31" s="54"/>
      <c r="J31" s="54"/>
      <c r="K31" s="54"/>
      <c r="L31" s="54"/>
      <c r="M31" s="54"/>
      <c r="N31" s="54"/>
      <c r="O31" s="54"/>
      <c r="P31" s="54"/>
      <c r="Q31" s="54"/>
      <c r="R31" s="29"/>
      <c r="S31" s="29"/>
      <c r="T31" s="29"/>
      <c r="U31" s="77"/>
      <c r="V31" s="77"/>
      <c r="W31" s="29"/>
      <c r="X31" s="29"/>
      <c r="Y31" s="29"/>
      <c r="Z31" s="29"/>
      <c r="AA31" s="29"/>
      <c r="AB31" s="29"/>
      <c r="AC31" s="29"/>
    </row>
    <row r="32" spans="2:29" s="4" customFormat="1" ht="10.5" customHeight="1" thickBot="1" x14ac:dyDescent="0.3">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row>
    <row r="33" spans="1:32" ht="17.25" customHeight="1" thickBot="1" x14ac:dyDescent="0.3">
      <c r="A33" s="4"/>
      <c r="B33" s="109" t="s">
        <v>17</v>
      </c>
      <c r="C33" s="110"/>
      <c r="D33" s="110"/>
      <c r="E33" s="110"/>
      <c r="F33" s="110"/>
      <c r="G33" s="111">
        <v>3</v>
      </c>
      <c r="H33" s="112"/>
      <c r="I33" s="113"/>
      <c r="J33" s="29" t="s">
        <v>6</v>
      </c>
      <c r="K33" s="29"/>
      <c r="L33" s="29"/>
      <c r="M33" s="29"/>
      <c r="N33" s="77"/>
      <c r="O33" s="29"/>
      <c r="P33" s="77"/>
      <c r="Q33" s="77"/>
      <c r="R33" s="28"/>
      <c r="S33" s="28"/>
      <c r="T33" s="28"/>
      <c r="U33" s="28"/>
      <c r="V33" s="77"/>
      <c r="W33" s="4"/>
      <c r="X33" s="67"/>
      <c r="Y33" s="67"/>
      <c r="Z33" s="67"/>
      <c r="AA33" s="76"/>
      <c r="AB33" s="4"/>
      <c r="AC33" s="4"/>
      <c r="AD33" s="4"/>
      <c r="AF33" s="9">
        <f>300000*G33</f>
        <v>900000</v>
      </c>
    </row>
    <row r="34" spans="1:32" ht="23.25" customHeight="1" x14ac:dyDescent="0.25">
      <c r="A34" s="4"/>
      <c r="B34" s="82" t="s">
        <v>59</v>
      </c>
      <c r="C34" s="4"/>
      <c r="D34" s="4"/>
      <c r="E34" s="77"/>
      <c r="F34" s="77"/>
      <c r="G34" s="28"/>
      <c r="H34" s="28"/>
      <c r="I34" s="28"/>
      <c r="J34" s="28"/>
      <c r="K34" s="77"/>
      <c r="L34" s="77"/>
      <c r="M34" s="77"/>
      <c r="N34" s="77"/>
      <c r="O34" s="29"/>
      <c r="P34" s="77"/>
      <c r="Q34" s="77"/>
      <c r="R34" s="28"/>
      <c r="S34" s="28"/>
      <c r="T34" s="28"/>
      <c r="U34" s="28"/>
      <c r="V34" s="77"/>
      <c r="W34" s="4"/>
      <c r="X34" s="67"/>
      <c r="Y34" s="67"/>
      <c r="Z34" s="67"/>
      <c r="AA34" s="76"/>
      <c r="AB34" s="4"/>
      <c r="AC34" s="4"/>
      <c r="AD34" s="4"/>
    </row>
    <row r="35" spans="1:32" ht="17.25" customHeight="1" thickBot="1" x14ac:dyDescent="0.3">
      <c r="A35" s="4"/>
      <c r="B35" s="73" t="s">
        <v>63</v>
      </c>
      <c r="C35" s="4"/>
      <c r="D35" s="4"/>
      <c r="E35" s="46"/>
      <c r="F35" s="46"/>
      <c r="G35" s="46"/>
      <c r="H35" s="46"/>
      <c r="I35" s="46"/>
      <c r="J35" s="46"/>
      <c r="K35" s="46"/>
      <c r="L35" s="46"/>
      <c r="M35" s="46"/>
      <c r="N35" s="46"/>
      <c r="O35" s="46"/>
      <c r="P35" s="46"/>
      <c r="Q35" s="46"/>
      <c r="R35" s="46"/>
      <c r="S35" s="46"/>
      <c r="T35" s="46"/>
      <c r="U35" s="46"/>
      <c r="V35" s="46"/>
      <c r="W35" s="46"/>
      <c r="X35" s="46"/>
      <c r="Y35" s="46"/>
      <c r="Z35" s="46"/>
      <c r="AA35" s="46"/>
      <c r="AB35" s="46"/>
      <c r="AC35" s="4"/>
      <c r="AD35" s="4"/>
    </row>
    <row r="36" spans="1:32" ht="17.25" customHeight="1" thickBot="1" x14ac:dyDescent="0.3">
      <c r="A36" s="4"/>
      <c r="B36" s="130" t="s">
        <v>17</v>
      </c>
      <c r="C36" s="131"/>
      <c r="D36" s="131"/>
      <c r="E36" s="131"/>
      <c r="F36" s="132"/>
      <c r="G36" s="133">
        <f>G33</f>
        <v>3</v>
      </c>
      <c r="H36" s="134"/>
      <c r="I36" s="135"/>
      <c r="J36" s="5" t="s">
        <v>11</v>
      </c>
      <c r="K36" s="136" t="s">
        <v>29</v>
      </c>
      <c r="L36" s="137"/>
      <c r="M36" s="137"/>
      <c r="N36" s="137"/>
      <c r="O36" s="137"/>
      <c r="P36" s="138"/>
      <c r="Q36" s="1" t="s">
        <v>12</v>
      </c>
      <c r="R36" s="139" t="s">
        <v>34</v>
      </c>
      <c r="S36" s="140"/>
      <c r="T36" s="140"/>
      <c r="U36" s="140"/>
      <c r="V36" s="141">
        <f>IF(AF33&gt;=1500000,1500000,AF33)</f>
        <v>900000</v>
      </c>
      <c r="W36" s="142"/>
      <c r="X36" s="142"/>
      <c r="Y36" s="143"/>
      <c r="Z36" s="3" t="s">
        <v>32</v>
      </c>
      <c r="AA36" s="3"/>
      <c r="AB36" s="46"/>
      <c r="AC36" s="4"/>
      <c r="AD36" s="4"/>
    </row>
    <row r="37" spans="1:32" s="7" customFormat="1" ht="11.25" customHeight="1" x14ac:dyDescent="0.25">
      <c r="B37" s="94" t="s">
        <v>64</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row>
    <row r="38" spans="1:32" s="7" customFormat="1" ht="11.25" customHeight="1" x14ac:dyDescent="0.25">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row>
    <row r="39" spans="1:32" s="7" customFormat="1" ht="12.75" customHeight="1" x14ac:dyDescent="0.25">
      <c r="B39" s="97"/>
      <c r="C39" s="97"/>
      <c r="D39" s="97"/>
      <c r="E39" s="97"/>
      <c r="F39" s="97"/>
      <c r="G39" s="66"/>
      <c r="H39" s="91"/>
      <c r="I39" s="91"/>
      <c r="J39" s="91"/>
      <c r="K39" s="91"/>
      <c r="L39" s="91"/>
      <c r="M39" s="91"/>
      <c r="N39" s="91"/>
      <c r="O39" s="91"/>
      <c r="P39" s="91"/>
      <c r="Q39" s="48"/>
      <c r="R39" s="91"/>
      <c r="S39" s="91"/>
      <c r="T39" s="91"/>
      <c r="U39" s="91"/>
      <c r="V39" s="90"/>
      <c r="W39" s="90"/>
      <c r="X39" s="90"/>
      <c r="Y39" s="90"/>
      <c r="Z39" s="90"/>
      <c r="AA39" s="90"/>
      <c r="AB39" s="48"/>
    </row>
    <row r="40" spans="1:32" s="7" customFormat="1" ht="17.25" customHeight="1" thickBot="1" x14ac:dyDescent="0.3">
      <c r="B40" s="75" t="s">
        <v>65</v>
      </c>
      <c r="E40" s="14"/>
      <c r="F40" s="14"/>
      <c r="H40" s="48"/>
      <c r="I40" s="48"/>
      <c r="J40" s="48"/>
      <c r="K40" s="48"/>
      <c r="L40" s="48"/>
      <c r="M40" s="66"/>
      <c r="N40" s="66"/>
      <c r="O40" s="66"/>
      <c r="P40" s="66"/>
      <c r="Q40" s="66"/>
      <c r="R40" s="67"/>
      <c r="S40" s="67"/>
      <c r="T40" s="67"/>
      <c r="U40" s="67"/>
      <c r="V40" s="67"/>
      <c r="W40" s="48"/>
      <c r="X40" s="48"/>
      <c r="Z40" s="14"/>
      <c r="AA40" s="14"/>
    </row>
    <row r="41" spans="1:32" s="7" customFormat="1" ht="17.25" customHeight="1" thickBot="1" x14ac:dyDescent="0.3">
      <c r="B41" s="98" t="s">
        <v>30</v>
      </c>
      <c r="C41" s="99"/>
      <c r="D41" s="99"/>
      <c r="E41" s="99"/>
      <c r="F41" s="99"/>
      <c r="G41" s="100">
        <f>MIN(G13,V36)</f>
        <v>414000</v>
      </c>
      <c r="H41" s="101"/>
      <c r="I41" s="101"/>
      <c r="J41" s="101"/>
      <c r="K41" s="102"/>
      <c r="L41" s="29" t="s">
        <v>32</v>
      </c>
      <c r="M41" s="29" t="s">
        <v>20</v>
      </c>
      <c r="N41" s="29" t="s">
        <v>33</v>
      </c>
      <c r="O41" s="29"/>
      <c r="P41" s="77"/>
      <c r="Q41" s="77"/>
      <c r="R41" s="28"/>
      <c r="S41" s="28"/>
      <c r="T41" s="28"/>
      <c r="U41" s="28"/>
      <c r="V41" s="77"/>
      <c r="X41" s="67"/>
      <c r="Y41" s="67"/>
      <c r="Z41" s="67"/>
      <c r="AA41" s="66"/>
    </row>
    <row r="42" spans="1:32" s="7" customFormat="1" ht="17.25" customHeight="1" x14ac:dyDescent="0.25">
      <c r="B42" s="47"/>
      <c r="C42" s="47"/>
      <c r="D42" s="47"/>
      <c r="E42" s="47"/>
      <c r="F42" s="47"/>
      <c r="G42" s="28"/>
      <c r="H42" s="28"/>
      <c r="I42" s="28"/>
      <c r="J42" s="28"/>
      <c r="K42" s="28"/>
      <c r="L42" s="28"/>
      <c r="M42" s="50"/>
      <c r="N42" s="29"/>
      <c r="O42" s="29"/>
      <c r="P42" s="27"/>
      <c r="Q42" s="27"/>
      <c r="R42" s="28"/>
      <c r="S42" s="28"/>
      <c r="T42" s="28"/>
      <c r="U42" s="28"/>
      <c r="V42" s="27"/>
      <c r="X42" s="19"/>
      <c r="Y42" s="19"/>
      <c r="Z42" s="19"/>
      <c r="AA42" s="47"/>
    </row>
  </sheetData>
  <mergeCells count="70">
    <mergeCell ref="B20:B21"/>
    <mergeCell ref="X9:Y9"/>
    <mergeCell ref="B36:F36"/>
    <mergeCell ref="G36:I36"/>
    <mergeCell ref="K36:P36"/>
    <mergeCell ref="R36:U36"/>
    <mergeCell ref="V36:Y36"/>
    <mergeCell ref="B29:B30"/>
    <mergeCell ref="C29:F29"/>
    <mergeCell ref="U29:V29"/>
    <mergeCell ref="C30:F30"/>
    <mergeCell ref="U30:V30"/>
    <mergeCell ref="C16:F16"/>
    <mergeCell ref="B10:F10"/>
    <mergeCell ref="U16:V16"/>
    <mergeCell ref="B26:AC26"/>
    <mergeCell ref="A3:AD3"/>
    <mergeCell ref="AA1:AD1"/>
    <mergeCell ref="B11:Y12"/>
    <mergeCell ref="M10:Q10"/>
    <mergeCell ref="G7:J7"/>
    <mergeCell ref="X8:Y8"/>
    <mergeCell ref="B6:K6"/>
    <mergeCell ref="M6:V6"/>
    <mergeCell ref="G33:I33"/>
    <mergeCell ref="X6:Y6"/>
    <mergeCell ref="AB10:AC10"/>
    <mergeCell ref="AA6:AC6"/>
    <mergeCell ref="AB7:AC9"/>
    <mergeCell ref="R7:U7"/>
    <mergeCell ref="X7:Y7"/>
    <mergeCell ref="G10:J10"/>
    <mergeCell ref="R10:U10"/>
    <mergeCell ref="X10:Y10"/>
    <mergeCell ref="G9:J9"/>
    <mergeCell ref="R9:U9"/>
    <mergeCell ref="G8:J8"/>
    <mergeCell ref="R8:U8"/>
    <mergeCell ref="B41:F41"/>
    <mergeCell ref="G41:K41"/>
    <mergeCell ref="B13:F13"/>
    <mergeCell ref="G13:K13"/>
    <mergeCell ref="C17:F17"/>
    <mergeCell ref="C18:F18"/>
    <mergeCell ref="C19:F19"/>
    <mergeCell ref="C20:F20"/>
    <mergeCell ref="C25:F25"/>
    <mergeCell ref="B33:F33"/>
    <mergeCell ref="C22:F22"/>
    <mergeCell ref="C23:F23"/>
    <mergeCell ref="C24:F24"/>
    <mergeCell ref="C21:F21"/>
    <mergeCell ref="B22:B23"/>
    <mergeCell ref="H39:P39"/>
    <mergeCell ref="V39:AA39"/>
    <mergeCell ref="R39:U39"/>
    <mergeCell ref="U17:V17"/>
    <mergeCell ref="U18:V18"/>
    <mergeCell ref="U24:V24"/>
    <mergeCell ref="U25:V25"/>
    <mergeCell ref="B37:AC38"/>
    <mergeCell ref="U19:V19"/>
    <mergeCell ref="U20:V20"/>
    <mergeCell ref="U21:V21"/>
    <mergeCell ref="U22:V22"/>
    <mergeCell ref="U23:V23"/>
    <mergeCell ref="B16:B17"/>
    <mergeCell ref="B18:B19"/>
    <mergeCell ref="B39:F39"/>
    <mergeCell ref="B24:B25"/>
  </mergeCells>
  <phoneticPr fontId="1"/>
  <dataValidations count="2">
    <dataValidation imeMode="off" allowBlank="1" showInputMessage="1" showErrorMessage="1" sqref="G13 E34 M10 R14:R25 V33:V34 K34:P34 G33:G34 K7:L10 G15 K15:P15 E15 R33:R34 M33:P33 B10 V7:V10 J33 L5:L6 E7:E9 Q13 U13 L13:O13 G7:G10 P7:P9 L41:N41 M42:N42 M14:P14 V14:V15 V41:V42 M5:P5 R41:R42 B13:B14 E5:K5 AH11:AH12 G41:G42 O41:P42 G36 R29:R31 N7:N9 R7:R10" xr:uid="{00000000-0002-0000-0000-000000000000}"/>
    <dataValidation type="list" allowBlank="1" showInputMessage="1" showErrorMessage="1" sqref="AA7:AA10 G39:G40 G36" xr:uid="{00000000-0002-0000-0000-000001000000}">
      <formula1>"○"</formula1>
    </dataValidation>
  </dataValidations>
  <printOptions horizontalCentered="1"/>
  <pageMargins left="0.51181102362204722" right="0.35" top="0.55118110236220474" bottom="0.35433070866141736" header="0.31496062992125984" footer="0.31496062992125984"/>
  <pageSetup paperSize="9" scale="84" fitToHeight="0" orientation="portrait" r:id="rId1"/>
  <ignoredErrors>
    <ignoredError sqref="G1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L41"/>
  <sheetViews>
    <sheetView showGridLines="0" showZeros="0" view="pageBreakPreview" zoomScaleNormal="100" zoomScaleSheetLayoutView="100" workbookViewId="0">
      <selection activeCell="B11" sqref="B11:Y12"/>
    </sheetView>
  </sheetViews>
  <sheetFormatPr defaultColWidth="8.77734375" defaultRowHeight="17.25" customHeight="1" x14ac:dyDescent="0.25"/>
  <cols>
    <col min="1" max="23" width="4.109375" style="9" customWidth="1"/>
    <col min="24" max="25" width="5" style="9" customWidth="1"/>
    <col min="26" max="30" width="4.109375" style="9" customWidth="1"/>
    <col min="31" max="31" width="12.109375" style="9" customWidth="1"/>
    <col min="32" max="32" width="34.44140625" style="9" hidden="1" customWidth="1"/>
    <col min="33" max="33" width="4" style="9" customWidth="1"/>
    <col min="34" max="34" width="27.44140625" style="9" customWidth="1"/>
    <col min="35" max="16384" width="8.77734375" style="9"/>
  </cols>
  <sheetData>
    <row r="1" spans="1:38" ht="17.25" customHeight="1" x14ac:dyDescent="0.25">
      <c r="A1" s="62" t="s">
        <v>15</v>
      </c>
      <c r="B1" s="4"/>
      <c r="C1" s="4"/>
      <c r="D1" s="4"/>
      <c r="E1" s="4"/>
      <c r="F1" s="4"/>
      <c r="G1" s="4"/>
      <c r="H1" s="4"/>
      <c r="I1" s="4"/>
      <c r="J1" s="4"/>
      <c r="K1" s="4"/>
      <c r="L1" s="4"/>
      <c r="M1" s="4"/>
      <c r="N1" s="4"/>
      <c r="O1" s="4"/>
      <c r="P1" s="4"/>
      <c r="Q1" s="4"/>
      <c r="R1" s="4"/>
      <c r="S1" s="4"/>
      <c r="T1" s="4"/>
      <c r="U1" s="4"/>
      <c r="V1" s="4"/>
      <c r="W1" s="4"/>
      <c r="X1" s="4"/>
      <c r="Y1" s="4"/>
      <c r="Z1" s="4"/>
      <c r="AA1" s="146" t="s">
        <v>36</v>
      </c>
      <c r="AB1" s="147"/>
      <c r="AC1" s="147"/>
      <c r="AD1" s="148"/>
    </row>
    <row r="2" spans="1:38" ht="8.25" customHeight="1" x14ac:dyDescent="0.25">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38" ht="17.25" customHeight="1" x14ac:dyDescent="0.25">
      <c r="A3" s="124" t="s">
        <v>53</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row>
    <row r="4" spans="1:38" ht="8.25" customHeight="1"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row>
    <row r="5" spans="1:38" ht="17.25" customHeight="1" x14ac:dyDescent="0.25">
      <c r="A5" s="4"/>
      <c r="B5" s="73" t="s">
        <v>60</v>
      </c>
      <c r="C5" s="4"/>
      <c r="D5" s="4"/>
      <c r="E5" s="11"/>
      <c r="F5" s="11"/>
      <c r="G5" s="11"/>
      <c r="H5" s="11"/>
      <c r="I5" s="11"/>
      <c r="J5" s="11"/>
      <c r="K5" s="11"/>
      <c r="L5" s="11"/>
      <c r="M5" s="11"/>
      <c r="N5" s="11"/>
      <c r="O5" s="11"/>
      <c r="P5" s="11"/>
      <c r="Q5" s="12"/>
      <c r="R5" s="12"/>
      <c r="S5" s="4"/>
      <c r="T5" s="13"/>
      <c r="U5" s="13"/>
      <c r="V5" s="10"/>
      <c r="W5" s="14"/>
      <c r="X5" s="14"/>
      <c r="Y5" s="14"/>
      <c r="Z5" s="14"/>
      <c r="AA5" s="15"/>
      <c r="AB5" s="15"/>
      <c r="AC5" s="4"/>
    </row>
    <row r="6" spans="1:38" ht="29.25" customHeight="1" x14ac:dyDescent="0.25">
      <c r="A6" s="4"/>
      <c r="B6" s="129" t="s">
        <v>27</v>
      </c>
      <c r="C6" s="129"/>
      <c r="D6" s="129"/>
      <c r="E6" s="129"/>
      <c r="F6" s="129"/>
      <c r="G6" s="129"/>
      <c r="H6" s="129"/>
      <c r="I6" s="129"/>
      <c r="J6" s="129"/>
      <c r="K6" s="129"/>
      <c r="L6" s="11"/>
      <c r="M6" s="129" t="s">
        <v>26</v>
      </c>
      <c r="N6" s="129"/>
      <c r="O6" s="129"/>
      <c r="P6" s="129"/>
      <c r="Q6" s="129"/>
      <c r="R6" s="129"/>
      <c r="S6" s="129"/>
      <c r="T6" s="129"/>
      <c r="U6" s="129"/>
      <c r="V6" s="129"/>
      <c r="W6" s="14"/>
      <c r="X6" s="114" t="s">
        <v>4</v>
      </c>
      <c r="Y6" s="114"/>
      <c r="Z6" s="14"/>
      <c r="AA6" s="114" t="s">
        <v>5</v>
      </c>
      <c r="AB6" s="114"/>
      <c r="AC6" s="114"/>
    </row>
    <row r="7" spans="1:38" ht="20.25" customHeight="1" x14ac:dyDescent="0.25">
      <c r="A7" s="4"/>
      <c r="B7" s="78" t="s">
        <v>3</v>
      </c>
      <c r="C7" s="87">
        <v>1</v>
      </c>
      <c r="D7" s="16" t="s">
        <v>2</v>
      </c>
      <c r="E7" s="88">
        <v>4</v>
      </c>
      <c r="F7" s="17" t="s">
        <v>0</v>
      </c>
      <c r="G7" s="123">
        <v>450000</v>
      </c>
      <c r="H7" s="123"/>
      <c r="I7" s="123"/>
      <c r="J7" s="123"/>
      <c r="K7" s="79" t="s">
        <v>1</v>
      </c>
      <c r="L7" s="18"/>
      <c r="M7" s="78" t="s">
        <v>3</v>
      </c>
      <c r="N7" s="88">
        <v>3</v>
      </c>
      <c r="O7" s="16" t="s">
        <v>2</v>
      </c>
      <c r="P7" s="88">
        <v>4</v>
      </c>
      <c r="Q7" s="17" t="s">
        <v>0</v>
      </c>
      <c r="R7" s="117">
        <v>500580</v>
      </c>
      <c r="S7" s="117"/>
      <c r="T7" s="117"/>
      <c r="U7" s="117"/>
      <c r="V7" s="79" t="s">
        <v>1</v>
      </c>
      <c r="W7" s="80"/>
      <c r="X7" s="118">
        <f>IFERROR((G7-R7)/G7,"")</f>
        <v>-0.1124</v>
      </c>
      <c r="Y7" s="118"/>
      <c r="Z7" s="19"/>
      <c r="AA7" s="20"/>
      <c r="AB7" s="116" t="s">
        <v>13</v>
      </c>
      <c r="AC7" s="116"/>
    </row>
    <row r="8" spans="1:38" ht="20.25" customHeight="1" thickBot="1" x14ac:dyDescent="0.3">
      <c r="A8" s="4"/>
      <c r="B8" s="78" t="s">
        <v>3</v>
      </c>
      <c r="C8" s="87">
        <v>1</v>
      </c>
      <c r="D8" s="16" t="s">
        <v>2</v>
      </c>
      <c r="E8" s="88">
        <v>5</v>
      </c>
      <c r="F8" s="17" t="s">
        <v>0</v>
      </c>
      <c r="G8" s="123">
        <v>550000</v>
      </c>
      <c r="H8" s="123"/>
      <c r="I8" s="123"/>
      <c r="J8" s="123"/>
      <c r="K8" s="79" t="s">
        <v>1</v>
      </c>
      <c r="L8" s="18"/>
      <c r="M8" s="78" t="s">
        <v>3</v>
      </c>
      <c r="N8" s="88">
        <v>3</v>
      </c>
      <c r="O8" s="16" t="s">
        <v>2</v>
      </c>
      <c r="P8" s="88">
        <v>5</v>
      </c>
      <c r="Q8" s="17" t="s">
        <v>0</v>
      </c>
      <c r="R8" s="123">
        <v>200000</v>
      </c>
      <c r="S8" s="123"/>
      <c r="T8" s="123"/>
      <c r="U8" s="123"/>
      <c r="V8" s="79" t="s">
        <v>1</v>
      </c>
      <c r="W8" s="80"/>
      <c r="X8" s="118">
        <f>IFERROR((G8-R8)/G8,"")</f>
        <v>0.63636363636363635</v>
      </c>
      <c r="Y8" s="118"/>
      <c r="Z8" s="19"/>
      <c r="AA8" s="20" t="s">
        <v>78</v>
      </c>
      <c r="AB8" s="116"/>
      <c r="AC8" s="116"/>
      <c r="AG8" s="9" t="s">
        <v>52</v>
      </c>
    </row>
    <row r="9" spans="1:38" ht="20.25" customHeight="1" thickTop="1" thickBot="1" x14ac:dyDescent="0.3">
      <c r="A9" s="4"/>
      <c r="B9" s="78" t="s">
        <v>3</v>
      </c>
      <c r="C9" s="87">
        <v>1</v>
      </c>
      <c r="D9" s="16" t="s">
        <v>2</v>
      </c>
      <c r="E9" s="88">
        <v>6</v>
      </c>
      <c r="F9" s="17" t="s">
        <v>0</v>
      </c>
      <c r="G9" s="117">
        <v>405000</v>
      </c>
      <c r="H9" s="117"/>
      <c r="I9" s="117"/>
      <c r="J9" s="117"/>
      <c r="K9" s="79" t="s">
        <v>1</v>
      </c>
      <c r="L9" s="18"/>
      <c r="M9" s="78" t="s">
        <v>3</v>
      </c>
      <c r="N9" s="88">
        <v>3</v>
      </c>
      <c r="O9" s="16" t="s">
        <v>2</v>
      </c>
      <c r="P9" s="88">
        <v>6</v>
      </c>
      <c r="Q9" s="17" t="s">
        <v>0</v>
      </c>
      <c r="R9" s="117">
        <v>290000</v>
      </c>
      <c r="S9" s="117"/>
      <c r="T9" s="117"/>
      <c r="U9" s="117"/>
      <c r="V9" s="79" t="s">
        <v>1</v>
      </c>
      <c r="W9" s="4"/>
      <c r="X9" s="118">
        <f t="shared" ref="X9:X10" si="0">IFERROR((G9-R9)/G9,"")</f>
        <v>0.2839506172839506</v>
      </c>
      <c r="Y9" s="118"/>
      <c r="Z9" s="19"/>
      <c r="AA9" s="20"/>
      <c r="AB9" s="116"/>
      <c r="AC9" s="116"/>
      <c r="AG9" s="21" t="s">
        <v>22</v>
      </c>
      <c r="AH9" s="22"/>
      <c r="AI9" s="22"/>
      <c r="AJ9" s="22"/>
      <c r="AK9" s="22"/>
      <c r="AL9" s="23"/>
    </row>
    <row r="10" spans="1:38" ht="20.25" customHeight="1" thickBot="1" x14ac:dyDescent="0.3">
      <c r="A10" s="4"/>
      <c r="B10" s="127" t="s">
        <v>28</v>
      </c>
      <c r="C10" s="127"/>
      <c r="D10" s="127"/>
      <c r="E10" s="127"/>
      <c r="F10" s="128"/>
      <c r="G10" s="119">
        <f>SUM(G7:G9)</f>
        <v>1405000</v>
      </c>
      <c r="H10" s="120"/>
      <c r="I10" s="120"/>
      <c r="J10" s="121"/>
      <c r="K10" s="24" t="s">
        <v>1</v>
      </c>
      <c r="L10" s="18"/>
      <c r="M10" s="127" t="s">
        <v>16</v>
      </c>
      <c r="N10" s="127"/>
      <c r="O10" s="127"/>
      <c r="P10" s="127"/>
      <c r="Q10" s="128"/>
      <c r="R10" s="119">
        <f>SUM(R7:U9)</f>
        <v>990580</v>
      </c>
      <c r="S10" s="120"/>
      <c r="T10" s="120"/>
      <c r="U10" s="121"/>
      <c r="V10" s="24" t="s">
        <v>1</v>
      </c>
      <c r="W10" s="4"/>
      <c r="X10" s="122">
        <f t="shared" si="0"/>
        <v>0.2949608540925267</v>
      </c>
      <c r="Y10" s="122"/>
      <c r="Z10" s="19"/>
      <c r="AA10" s="20"/>
      <c r="AB10" s="115" t="s">
        <v>14</v>
      </c>
      <c r="AC10" s="115"/>
      <c r="AG10" s="25" t="s">
        <v>21</v>
      </c>
      <c r="AH10" s="4"/>
      <c r="AI10" s="4"/>
      <c r="AJ10" s="4"/>
      <c r="AK10" s="4"/>
      <c r="AL10" s="26"/>
    </row>
    <row r="11" spans="1:38" ht="24" customHeight="1" thickBot="1" x14ac:dyDescent="0.3">
      <c r="A11" s="4"/>
      <c r="B11" s="126" t="s">
        <v>55</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9"/>
      <c r="AA11" s="51" t="s">
        <v>18</v>
      </c>
      <c r="AB11" s="51"/>
      <c r="AC11" s="51"/>
      <c r="AG11" s="25"/>
      <c r="AH11" s="30">
        <f>G10-R10</f>
        <v>414420</v>
      </c>
      <c r="AI11" s="31" t="s">
        <v>1</v>
      </c>
      <c r="AJ11" s="31"/>
      <c r="AK11" s="31"/>
      <c r="AL11" s="26"/>
    </row>
    <row r="12" spans="1:38" ht="17.25" customHeight="1" thickBot="1" x14ac:dyDescent="0.3">
      <c r="A12" s="4"/>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9"/>
      <c r="AA12" s="46"/>
      <c r="AB12" s="46"/>
      <c r="AC12" s="46"/>
      <c r="AG12" s="25"/>
      <c r="AH12" s="31"/>
      <c r="AI12" s="31"/>
      <c r="AJ12" s="31"/>
      <c r="AK12" s="31"/>
      <c r="AL12" s="26"/>
    </row>
    <row r="13" spans="1:38" ht="21.75" customHeight="1" thickBot="1" x14ac:dyDescent="0.3">
      <c r="A13" s="4"/>
      <c r="B13" s="103" t="s">
        <v>25</v>
      </c>
      <c r="C13" s="103"/>
      <c r="D13" s="103"/>
      <c r="E13" s="103"/>
      <c r="F13" s="104"/>
      <c r="G13" s="105">
        <f>MAX(ROUNDDOWN(G10-R10,-3),0)</f>
        <v>414000</v>
      </c>
      <c r="H13" s="106"/>
      <c r="I13" s="106"/>
      <c r="J13" s="106"/>
      <c r="K13" s="107"/>
      <c r="L13" s="29" t="s">
        <v>1</v>
      </c>
      <c r="M13" s="29" t="s">
        <v>31</v>
      </c>
      <c r="N13" s="29"/>
      <c r="O13" s="27"/>
      <c r="P13" s="27"/>
      <c r="Q13" s="28"/>
      <c r="R13" s="28"/>
      <c r="S13" s="28"/>
      <c r="T13" s="28"/>
      <c r="U13" s="27"/>
      <c r="V13" s="4"/>
      <c r="W13" s="19"/>
      <c r="Y13" s="19"/>
      <c r="Z13" s="19"/>
      <c r="AA13" s="32"/>
      <c r="AB13" s="4"/>
      <c r="AC13" s="4"/>
      <c r="AG13" s="33" t="s">
        <v>23</v>
      </c>
      <c r="AH13" s="34"/>
      <c r="AI13" s="34"/>
      <c r="AJ13" s="34"/>
      <c r="AK13" s="34"/>
      <c r="AL13" s="35"/>
    </row>
    <row r="14" spans="1:38" ht="12.75" customHeight="1" x14ac:dyDescent="0.25">
      <c r="A14" s="4"/>
      <c r="B14" s="27"/>
      <c r="C14" s="27"/>
      <c r="D14" s="27"/>
      <c r="E14" s="27"/>
      <c r="F14" s="27"/>
      <c r="G14" s="36" t="s">
        <v>19</v>
      </c>
      <c r="H14" s="29"/>
      <c r="I14" s="29"/>
      <c r="J14" s="29"/>
      <c r="K14" s="29"/>
      <c r="L14" s="29"/>
      <c r="M14" s="29"/>
      <c r="N14" s="29"/>
      <c r="O14" s="29"/>
      <c r="P14" s="27"/>
      <c r="Q14" s="27"/>
      <c r="R14" s="28"/>
      <c r="S14" s="28"/>
      <c r="T14" s="28"/>
      <c r="U14" s="28"/>
      <c r="V14" s="27"/>
      <c r="W14" s="4"/>
      <c r="X14" s="19"/>
      <c r="Y14" s="19"/>
      <c r="Z14" s="19"/>
      <c r="AA14" s="32"/>
      <c r="AB14" s="4"/>
      <c r="AC14" s="4"/>
    </row>
    <row r="15" spans="1:38" ht="12.75" customHeight="1" x14ac:dyDescent="0.25">
      <c r="A15" s="4"/>
      <c r="B15" s="27"/>
      <c r="C15" s="27"/>
      <c r="D15" s="27"/>
      <c r="E15" s="27"/>
      <c r="F15" s="27"/>
      <c r="G15" s="36"/>
      <c r="H15" s="29"/>
      <c r="I15" s="29"/>
      <c r="J15" s="29"/>
      <c r="K15" s="29"/>
      <c r="L15" s="29"/>
      <c r="M15" s="29"/>
      <c r="N15" s="29"/>
      <c r="O15" s="29"/>
      <c r="P15" s="27"/>
      <c r="Q15" s="27"/>
      <c r="R15" s="28"/>
      <c r="S15" s="28"/>
      <c r="T15" s="28"/>
      <c r="U15" s="28"/>
      <c r="V15" s="27"/>
      <c r="W15" s="4"/>
      <c r="X15" s="65"/>
      <c r="Y15" s="65"/>
      <c r="Z15" s="65"/>
      <c r="AA15" s="32"/>
      <c r="AB15" s="4"/>
      <c r="AC15" s="4"/>
    </row>
    <row r="16" spans="1:38" ht="18" customHeight="1" x14ac:dyDescent="0.25">
      <c r="A16" s="4"/>
      <c r="B16" s="74" t="s">
        <v>66</v>
      </c>
      <c r="C16" s="37"/>
      <c r="D16" s="37"/>
      <c r="E16" s="38"/>
      <c r="F16" s="38"/>
      <c r="G16" s="28"/>
      <c r="H16" s="28"/>
      <c r="I16" s="28"/>
      <c r="J16" s="28"/>
      <c r="K16" s="77"/>
      <c r="L16" s="77"/>
      <c r="M16" s="77"/>
      <c r="N16" s="77"/>
      <c r="O16" s="29"/>
      <c r="P16" s="77"/>
      <c r="Q16" s="77"/>
      <c r="R16" s="28"/>
      <c r="S16" s="28"/>
      <c r="T16" s="28"/>
      <c r="U16" s="39"/>
      <c r="V16" s="38"/>
      <c r="W16" s="37"/>
      <c r="X16" s="40"/>
      <c r="Y16" s="40"/>
      <c r="Z16" s="40"/>
      <c r="AA16" s="41"/>
      <c r="AB16" s="37"/>
      <c r="AC16" s="37"/>
    </row>
    <row r="17" spans="1:32" ht="17.25" customHeight="1" x14ac:dyDescent="0.25">
      <c r="A17" s="4"/>
      <c r="B17" s="95">
        <v>1</v>
      </c>
      <c r="C17" s="108" t="s">
        <v>9</v>
      </c>
      <c r="D17" s="108"/>
      <c r="E17" s="108"/>
      <c r="F17" s="144"/>
      <c r="G17" s="85" t="s">
        <v>73</v>
      </c>
      <c r="H17" s="83"/>
      <c r="I17" s="83"/>
      <c r="J17" s="83"/>
      <c r="K17" s="83"/>
      <c r="L17" s="83"/>
      <c r="M17" s="83"/>
      <c r="N17" s="83"/>
      <c r="O17" s="83"/>
      <c r="P17" s="83"/>
      <c r="Q17" s="43"/>
      <c r="R17" s="44"/>
      <c r="S17" s="44"/>
      <c r="T17" s="17"/>
      <c r="U17" s="92" t="s">
        <v>7</v>
      </c>
      <c r="V17" s="93"/>
      <c r="W17" s="86" t="s">
        <v>74</v>
      </c>
      <c r="X17" s="44"/>
      <c r="Y17" s="44"/>
      <c r="Z17" s="44"/>
      <c r="AA17" s="44"/>
      <c r="AB17" s="44"/>
      <c r="AC17" s="17"/>
    </row>
    <row r="18" spans="1:32" ht="17.25" customHeight="1" x14ac:dyDescent="0.25">
      <c r="A18" s="4"/>
      <c r="B18" s="96"/>
      <c r="C18" s="108" t="s">
        <v>8</v>
      </c>
      <c r="D18" s="108"/>
      <c r="E18" s="108"/>
      <c r="F18" s="108"/>
      <c r="G18" s="85" t="s">
        <v>72</v>
      </c>
      <c r="H18" s="83"/>
      <c r="I18" s="83"/>
      <c r="J18" s="83"/>
      <c r="K18" s="83"/>
      <c r="L18" s="83"/>
      <c r="M18" s="83"/>
      <c r="N18" s="83"/>
      <c r="O18" s="83"/>
      <c r="P18" s="83"/>
      <c r="Q18" s="43"/>
      <c r="R18" s="44"/>
      <c r="S18" s="44"/>
      <c r="T18" s="17"/>
      <c r="U18" s="92" t="s">
        <v>10</v>
      </c>
      <c r="V18" s="93"/>
      <c r="W18" s="86" t="s">
        <v>71</v>
      </c>
      <c r="X18" s="44"/>
      <c r="Y18" s="44"/>
      <c r="Z18" s="44"/>
      <c r="AA18" s="44"/>
      <c r="AB18" s="44"/>
      <c r="AC18" s="17"/>
    </row>
    <row r="19" spans="1:32" ht="12.75" customHeight="1" x14ac:dyDescent="0.25">
      <c r="A19" s="4"/>
      <c r="B19" s="76"/>
      <c r="C19" s="76"/>
      <c r="D19" s="76"/>
      <c r="E19" s="76"/>
      <c r="F19" s="76"/>
      <c r="G19" s="54"/>
      <c r="H19" s="54"/>
      <c r="I19" s="54"/>
      <c r="J19" s="54"/>
      <c r="K19" s="54"/>
      <c r="L19" s="54"/>
      <c r="M19" s="54"/>
      <c r="N19" s="54"/>
      <c r="O19" s="54"/>
      <c r="P19" s="54"/>
      <c r="Q19" s="54"/>
      <c r="R19" s="29"/>
      <c r="S19" s="29"/>
      <c r="T19" s="29"/>
      <c r="U19" s="77"/>
      <c r="V19" s="77"/>
      <c r="W19" s="29"/>
      <c r="X19" s="29"/>
      <c r="Y19" s="29"/>
      <c r="Z19" s="29"/>
      <c r="AA19" s="29"/>
      <c r="AB19" s="29"/>
      <c r="AC19" s="29"/>
    </row>
    <row r="20" spans="1:32" ht="17.25" customHeight="1" thickBot="1" x14ac:dyDescent="0.3">
      <c r="A20" s="4"/>
      <c r="B20" s="73" t="s">
        <v>67</v>
      </c>
      <c r="C20" s="4"/>
      <c r="D20" s="4"/>
      <c r="E20" s="77"/>
      <c r="F20" s="77"/>
      <c r="G20" s="28"/>
      <c r="H20" s="28"/>
      <c r="I20" s="28"/>
      <c r="J20" s="28"/>
      <c r="K20" s="77"/>
      <c r="L20" s="77"/>
      <c r="M20" s="77"/>
      <c r="N20" s="77"/>
      <c r="O20" s="29"/>
      <c r="P20" s="77"/>
      <c r="Q20" s="77"/>
      <c r="R20" s="28"/>
      <c r="S20" s="28"/>
      <c r="T20" s="28"/>
      <c r="U20" s="28"/>
      <c r="V20" s="77"/>
      <c r="W20" s="4"/>
      <c r="X20" s="67"/>
      <c r="Y20" s="67"/>
      <c r="Z20" s="67"/>
      <c r="AA20" s="76"/>
      <c r="AB20" s="4"/>
      <c r="AC20" s="4"/>
    </row>
    <row r="21" spans="1:32" s="4" customFormat="1" ht="17.25" customHeight="1" thickBot="1" x14ac:dyDescent="0.3">
      <c r="B21" s="109" t="s">
        <v>50</v>
      </c>
      <c r="C21" s="110"/>
      <c r="D21" s="110"/>
      <c r="E21" s="110"/>
      <c r="F21" s="110"/>
      <c r="G21" s="111">
        <v>15</v>
      </c>
      <c r="H21" s="112"/>
      <c r="I21" s="113"/>
      <c r="J21" s="29" t="s">
        <v>37</v>
      </c>
      <c r="K21" s="77"/>
      <c r="L21" s="77"/>
      <c r="M21" s="77"/>
      <c r="N21" s="77"/>
      <c r="O21" s="29"/>
      <c r="P21" s="77"/>
      <c r="Q21" s="77"/>
      <c r="R21" s="28"/>
      <c r="S21" s="28"/>
      <c r="T21" s="28"/>
      <c r="U21" s="28"/>
      <c r="V21" s="77"/>
      <c r="X21" s="67"/>
      <c r="Y21" s="67"/>
      <c r="Z21" s="67"/>
      <c r="AA21" s="76"/>
    </row>
    <row r="22" spans="1:32" ht="17.25" customHeight="1" x14ac:dyDescent="0.25">
      <c r="A22" s="4"/>
      <c r="B22" s="55" t="s">
        <v>68</v>
      </c>
      <c r="C22" s="4"/>
      <c r="D22" s="4"/>
      <c r="E22" s="77"/>
      <c r="F22" s="77"/>
      <c r="G22" s="28"/>
      <c r="H22" s="28"/>
      <c r="I22" s="28"/>
      <c r="J22" s="28"/>
      <c r="K22" s="77"/>
      <c r="L22" s="77"/>
      <c r="M22" s="77"/>
      <c r="N22" s="77"/>
      <c r="O22" s="29"/>
      <c r="P22" s="77"/>
      <c r="Q22" s="77"/>
      <c r="R22" s="28"/>
      <c r="S22" s="28"/>
      <c r="T22" s="28"/>
      <c r="U22" s="28"/>
      <c r="V22" s="77"/>
      <c r="W22" s="4"/>
      <c r="X22" s="67"/>
      <c r="Y22" s="67"/>
      <c r="Z22" s="67"/>
      <c r="AA22" s="76"/>
      <c r="AB22" s="4"/>
      <c r="AC22" s="4"/>
    </row>
    <row r="23" spans="1:32" s="4" customFormat="1" ht="10.5" customHeight="1" x14ac:dyDescent="0.25">
      <c r="C23" s="54"/>
      <c r="D23" s="54"/>
      <c r="E23" s="54"/>
      <c r="F23" s="54"/>
      <c r="G23" s="54"/>
      <c r="H23" s="54"/>
      <c r="I23" s="54"/>
      <c r="J23" s="54"/>
      <c r="K23" s="54"/>
      <c r="L23" s="54"/>
      <c r="M23" s="54"/>
      <c r="N23" s="54"/>
      <c r="O23" s="54"/>
      <c r="P23" s="54"/>
      <c r="Q23" s="54"/>
      <c r="R23" s="29"/>
      <c r="S23" s="29"/>
      <c r="T23" s="29"/>
      <c r="U23" s="29"/>
      <c r="V23" s="29"/>
      <c r="W23" s="29"/>
      <c r="X23" s="29"/>
      <c r="Y23" s="29"/>
      <c r="Z23" s="29"/>
      <c r="AA23" s="29"/>
      <c r="AB23" s="29"/>
      <c r="AC23" s="29"/>
    </row>
    <row r="24" spans="1:32" s="4" customFormat="1" ht="21" customHeight="1" x14ac:dyDescent="0.25">
      <c r="B24" s="57" t="s">
        <v>48</v>
      </c>
      <c r="C24" s="155" t="s">
        <v>38</v>
      </c>
      <c r="D24" s="156"/>
      <c r="E24" s="156"/>
      <c r="F24" s="157"/>
      <c r="G24" s="155" t="s">
        <v>43</v>
      </c>
      <c r="H24" s="156"/>
      <c r="I24" s="156"/>
      <c r="J24" s="156"/>
      <c r="K24" s="157"/>
      <c r="L24" s="158" t="s">
        <v>49</v>
      </c>
      <c r="M24" s="158"/>
      <c r="N24" s="158"/>
      <c r="O24" s="158"/>
      <c r="P24" s="54"/>
      <c r="Q24" s="54"/>
      <c r="R24" s="29"/>
      <c r="S24" s="29"/>
      <c r="T24" s="29"/>
      <c r="U24" s="29"/>
      <c r="V24" s="29"/>
      <c r="W24" s="29"/>
      <c r="X24" s="29"/>
      <c r="Y24" s="29"/>
      <c r="Z24" s="29"/>
      <c r="AA24" s="29"/>
      <c r="AB24" s="29"/>
      <c r="AC24" s="29"/>
    </row>
    <row r="25" spans="1:32" s="4" customFormat="1" ht="21" customHeight="1" x14ac:dyDescent="0.25">
      <c r="B25" s="69">
        <v>1</v>
      </c>
      <c r="C25" s="144" t="s">
        <v>54</v>
      </c>
      <c r="D25" s="150"/>
      <c r="E25" s="150"/>
      <c r="F25" s="151"/>
      <c r="G25" s="152" t="s">
        <v>29</v>
      </c>
      <c r="H25" s="153"/>
      <c r="I25" s="153"/>
      <c r="J25" s="153"/>
      <c r="K25" s="154"/>
      <c r="L25" s="149" t="str">
        <f>AF25</f>
        <v/>
      </c>
      <c r="M25" s="149"/>
      <c r="N25" s="149"/>
      <c r="O25" s="149"/>
      <c r="P25" s="54"/>
      <c r="Q25" s="54"/>
      <c r="R25" s="29"/>
      <c r="S25" s="29"/>
      <c r="T25" s="29"/>
      <c r="U25" s="29"/>
      <c r="V25" s="29"/>
      <c r="W25" s="29"/>
      <c r="X25" s="29"/>
      <c r="Y25" s="29"/>
      <c r="Z25" s="29"/>
      <c r="AA25" s="29"/>
      <c r="AB25" s="29"/>
      <c r="AC25" s="29"/>
      <c r="AF25" s="56" t="str">
        <f>IF(AND(G21&lt;10,G21&gt;=1),"○","")</f>
        <v/>
      </c>
    </row>
    <row r="26" spans="1:32" s="4" customFormat="1" ht="21" customHeight="1" x14ac:dyDescent="0.25">
      <c r="B26" s="69">
        <v>2</v>
      </c>
      <c r="C26" s="144" t="s">
        <v>39</v>
      </c>
      <c r="D26" s="150"/>
      <c r="E26" s="150"/>
      <c r="F26" s="151"/>
      <c r="G26" s="152" t="s">
        <v>44</v>
      </c>
      <c r="H26" s="153"/>
      <c r="I26" s="153"/>
      <c r="J26" s="153"/>
      <c r="K26" s="154"/>
      <c r="L26" s="159" t="str">
        <f t="shared" ref="L26:L29" si="1">AF26</f>
        <v>○</v>
      </c>
      <c r="M26" s="159"/>
      <c r="N26" s="159"/>
      <c r="O26" s="159"/>
      <c r="P26" s="54"/>
      <c r="Q26" s="54"/>
      <c r="R26" s="29"/>
      <c r="S26" s="29"/>
      <c r="T26" s="29"/>
      <c r="U26" s="29"/>
      <c r="V26" s="29"/>
      <c r="W26" s="29"/>
      <c r="X26" s="29"/>
      <c r="Y26" s="29"/>
      <c r="Z26" s="29"/>
      <c r="AA26" s="29"/>
      <c r="AB26" s="29"/>
      <c r="AC26" s="29"/>
      <c r="AF26" s="56" t="str">
        <f>IF(AND(9&lt;G21,G21&lt;20),"○","")</f>
        <v>○</v>
      </c>
    </row>
    <row r="27" spans="1:32" s="4" customFormat="1" ht="21" customHeight="1" x14ac:dyDescent="0.25">
      <c r="B27" s="69">
        <v>3</v>
      </c>
      <c r="C27" s="144" t="s">
        <v>40</v>
      </c>
      <c r="D27" s="150"/>
      <c r="E27" s="150"/>
      <c r="F27" s="151"/>
      <c r="G27" s="152" t="s">
        <v>45</v>
      </c>
      <c r="H27" s="153"/>
      <c r="I27" s="153"/>
      <c r="J27" s="153"/>
      <c r="K27" s="154"/>
      <c r="L27" s="149" t="str">
        <f t="shared" si="1"/>
        <v/>
      </c>
      <c r="M27" s="149"/>
      <c r="N27" s="149"/>
      <c r="O27" s="149"/>
      <c r="P27" s="54"/>
      <c r="Q27" s="54"/>
      <c r="R27" s="29"/>
      <c r="S27" s="29"/>
      <c r="T27" s="29"/>
      <c r="U27" s="29"/>
      <c r="V27" s="29"/>
      <c r="W27" s="29"/>
      <c r="X27" s="29"/>
      <c r="Y27" s="29"/>
      <c r="Z27" s="29"/>
      <c r="AA27" s="29"/>
      <c r="AB27" s="29"/>
      <c r="AC27" s="29"/>
      <c r="AF27" s="56" t="str">
        <f>IF(AND(19&lt;G21,G21&lt;30),"○","")</f>
        <v/>
      </c>
    </row>
    <row r="28" spans="1:32" s="4" customFormat="1" ht="21" customHeight="1" x14ac:dyDescent="0.25">
      <c r="B28" s="69">
        <v>4</v>
      </c>
      <c r="C28" s="144" t="s">
        <v>41</v>
      </c>
      <c r="D28" s="150"/>
      <c r="E28" s="150"/>
      <c r="F28" s="151"/>
      <c r="G28" s="152" t="s">
        <v>46</v>
      </c>
      <c r="H28" s="153"/>
      <c r="I28" s="153"/>
      <c r="J28" s="153"/>
      <c r="K28" s="154"/>
      <c r="L28" s="149" t="str">
        <f t="shared" si="1"/>
        <v/>
      </c>
      <c r="M28" s="149"/>
      <c r="N28" s="149"/>
      <c r="O28" s="149"/>
      <c r="P28" s="54"/>
      <c r="Q28" s="54"/>
      <c r="R28" s="29"/>
      <c r="S28" s="29"/>
      <c r="T28" s="29"/>
      <c r="U28" s="29"/>
      <c r="V28" s="29"/>
      <c r="W28" s="29"/>
      <c r="X28" s="29"/>
      <c r="Y28" s="29"/>
      <c r="Z28" s="29"/>
      <c r="AA28" s="29"/>
      <c r="AB28" s="29"/>
      <c r="AC28" s="29"/>
      <c r="AF28" s="56" t="str">
        <f>IF(AND(29&lt;G21,G21&lt;50),"○","")</f>
        <v/>
      </c>
    </row>
    <row r="29" spans="1:32" s="4" customFormat="1" ht="21" customHeight="1" x14ac:dyDescent="0.25">
      <c r="B29" s="69">
        <v>5</v>
      </c>
      <c r="C29" s="144" t="s">
        <v>42</v>
      </c>
      <c r="D29" s="150"/>
      <c r="E29" s="150"/>
      <c r="F29" s="151"/>
      <c r="G29" s="152" t="s">
        <v>47</v>
      </c>
      <c r="H29" s="153"/>
      <c r="I29" s="153"/>
      <c r="J29" s="153"/>
      <c r="K29" s="154"/>
      <c r="L29" s="149" t="str">
        <f t="shared" si="1"/>
        <v/>
      </c>
      <c r="M29" s="149"/>
      <c r="N29" s="149"/>
      <c r="O29" s="149"/>
      <c r="P29" s="54"/>
      <c r="Q29" s="54"/>
      <c r="R29" s="29"/>
      <c r="S29" s="29"/>
      <c r="T29" s="29"/>
      <c r="U29" s="29"/>
      <c r="V29" s="29"/>
      <c r="W29" s="29"/>
      <c r="X29" s="29"/>
      <c r="Y29" s="29"/>
      <c r="Z29" s="29"/>
      <c r="AA29" s="29"/>
      <c r="AB29" s="29"/>
      <c r="AC29" s="29"/>
      <c r="AF29" s="56" t="str">
        <f>IF(G21&gt;=50,"○","")</f>
        <v/>
      </c>
    </row>
    <row r="30" spans="1:32" s="4" customFormat="1" ht="21" customHeight="1" x14ac:dyDescent="0.25">
      <c r="B30" s="46" t="s">
        <v>69</v>
      </c>
      <c r="C30" s="54"/>
      <c r="D30" s="54"/>
      <c r="E30" s="54"/>
      <c r="F30" s="54"/>
      <c r="G30" s="54"/>
      <c r="H30" s="54"/>
      <c r="I30" s="54"/>
      <c r="J30" s="54"/>
      <c r="K30" s="54"/>
      <c r="L30" s="54"/>
      <c r="M30" s="54"/>
      <c r="N30" s="54"/>
      <c r="O30" s="54"/>
      <c r="P30" s="54"/>
      <c r="Q30" s="54"/>
      <c r="R30" s="29"/>
      <c r="S30" s="29"/>
      <c r="T30" s="29"/>
      <c r="U30" s="29"/>
      <c r="V30" s="29"/>
      <c r="W30" s="29"/>
      <c r="X30" s="29"/>
      <c r="Y30" s="29"/>
      <c r="Z30" s="29"/>
      <c r="AA30" s="29"/>
      <c r="AB30" s="29"/>
      <c r="AC30" s="29"/>
      <c r="AF30" s="56"/>
    </row>
    <row r="31" spans="1:32" ht="12.75" customHeight="1" x14ac:dyDescent="0.25">
      <c r="A31" s="4"/>
      <c r="B31" s="4"/>
      <c r="C31" s="4"/>
      <c r="D31" s="4"/>
      <c r="E31" s="77"/>
      <c r="F31" s="77"/>
      <c r="G31" s="28"/>
      <c r="H31" s="28"/>
      <c r="I31" s="28"/>
      <c r="J31" s="28"/>
      <c r="K31" s="77"/>
      <c r="L31" s="77"/>
      <c r="M31" s="77"/>
      <c r="N31" s="77"/>
      <c r="O31" s="29"/>
      <c r="P31" s="77"/>
      <c r="Q31" s="77"/>
      <c r="R31" s="28"/>
      <c r="S31" s="28"/>
      <c r="T31" s="28"/>
      <c r="U31" s="28"/>
      <c r="V31" s="77"/>
      <c r="W31" s="7"/>
      <c r="X31" s="67"/>
      <c r="Y31" s="67"/>
      <c r="Z31" s="67"/>
      <c r="AA31" s="66"/>
      <c r="AB31" s="4"/>
      <c r="AC31" s="4"/>
      <c r="AD31" s="4"/>
    </row>
    <row r="32" spans="1:32" ht="17.25" customHeight="1" thickBot="1" x14ac:dyDescent="0.3">
      <c r="A32" s="4"/>
      <c r="B32" s="73" t="s">
        <v>63</v>
      </c>
      <c r="C32" s="4"/>
      <c r="D32" s="4"/>
      <c r="E32" s="46"/>
      <c r="F32" s="46"/>
      <c r="G32" s="46"/>
      <c r="H32" s="46"/>
      <c r="I32" s="46"/>
      <c r="J32" s="46"/>
      <c r="K32" s="46"/>
      <c r="L32" s="46"/>
      <c r="M32" s="46"/>
      <c r="N32" s="46"/>
      <c r="O32" s="46"/>
      <c r="P32" s="46"/>
      <c r="Q32" s="46"/>
      <c r="R32" s="46"/>
      <c r="S32" s="46"/>
      <c r="T32" s="14"/>
      <c r="U32" s="14"/>
      <c r="V32" s="14"/>
      <c r="W32" s="14"/>
      <c r="X32" s="14"/>
      <c r="Y32" s="14"/>
      <c r="Z32" s="14"/>
      <c r="AA32" s="14"/>
      <c r="AB32" s="46"/>
      <c r="AC32" s="4"/>
      <c r="AD32" s="4"/>
    </row>
    <row r="33" spans="1:32" ht="17.25" customHeight="1" thickBot="1" x14ac:dyDescent="0.3">
      <c r="A33" s="4"/>
      <c r="B33" s="98" t="s">
        <v>51</v>
      </c>
      <c r="C33" s="99"/>
      <c r="D33" s="99"/>
      <c r="E33" s="99"/>
      <c r="F33" s="99"/>
      <c r="G33" s="100">
        <f>IF(MAX(AF33:AF36)&gt;1,MAX(AF33:AF36),"")</f>
        <v>600000</v>
      </c>
      <c r="H33" s="101"/>
      <c r="I33" s="101"/>
      <c r="J33" s="101"/>
      <c r="K33" s="102"/>
      <c r="L33" s="8"/>
      <c r="M33" s="8"/>
      <c r="N33" s="8"/>
      <c r="O33" s="8"/>
      <c r="P33" s="8"/>
      <c r="Q33" s="2"/>
      <c r="R33" s="58"/>
      <c r="S33" s="58"/>
      <c r="T33" s="60"/>
      <c r="U33" s="60"/>
      <c r="V33" s="59"/>
      <c r="W33" s="59"/>
      <c r="X33" s="59"/>
      <c r="Y33" s="59"/>
      <c r="Z33" s="6"/>
      <c r="AA33" s="6"/>
      <c r="AB33" s="46"/>
      <c r="AC33" s="4"/>
      <c r="AD33" s="4"/>
      <c r="AF33" s="61">
        <f>IF(L25="○",300000,1)</f>
        <v>1</v>
      </c>
    </row>
    <row r="34" spans="1:32" s="7" customFormat="1" ht="11.25" customHeight="1" x14ac:dyDescent="0.25">
      <c r="B34" s="49" t="s">
        <v>70</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F34" s="61">
        <f>IF(L26="○",600000,1)</f>
        <v>600000</v>
      </c>
    </row>
    <row r="35" spans="1:32" s="7" customFormat="1" ht="17.25" customHeight="1" x14ac:dyDescent="0.25">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F35" s="61">
        <f>IF(L27="○",900000,1)</f>
        <v>1</v>
      </c>
    </row>
    <row r="36" spans="1:32" s="7" customFormat="1" ht="17.25" customHeight="1" thickBot="1" x14ac:dyDescent="0.3">
      <c r="B36" s="75" t="s">
        <v>65</v>
      </c>
      <c r="E36" s="14"/>
      <c r="F36" s="14"/>
      <c r="H36" s="48"/>
      <c r="I36" s="48"/>
      <c r="J36" s="48"/>
      <c r="K36" s="48"/>
      <c r="L36" s="48"/>
      <c r="M36" s="66"/>
      <c r="N36" s="66"/>
      <c r="O36" s="66"/>
      <c r="P36" s="66"/>
      <c r="Q36" s="66"/>
      <c r="R36" s="67"/>
      <c r="S36" s="67"/>
      <c r="T36" s="67"/>
      <c r="U36" s="67"/>
      <c r="V36" s="67"/>
      <c r="W36" s="48"/>
      <c r="X36" s="48"/>
      <c r="Z36" s="14"/>
      <c r="AA36" s="14"/>
      <c r="AF36" s="61">
        <f>IF(L29="○",1500000,1)</f>
        <v>1</v>
      </c>
    </row>
    <row r="37" spans="1:32" s="7" customFormat="1" ht="17.25" customHeight="1" thickBot="1" x14ac:dyDescent="0.3">
      <c r="B37" s="98" t="s">
        <v>30</v>
      </c>
      <c r="C37" s="99"/>
      <c r="D37" s="99"/>
      <c r="E37" s="99"/>
      <c r="F37" s="99"/>
      <c r="G37" s="100">
        <f>MIN(G13,G33)</f>
        <v>414000</v>
      </c>
      <c r="H37" s="101"/>
      <c r="I37" s="101"/>
      <c r="J37" s="101"/>
      <c r="K37" s="102"/>
      <c r="L37" s="29" t="s">
        <v>32</v>
      </c>
      <c r="M37" s="29" t="s">
        <v>20</v>
      </c>
      <c r="N37" s="29" t="s">
        <v>33</v>
      </c>
      <c r="O37" s="29"/>
      <c r="P37" s="77"/>
      <c r="Q37" s="77"/>
      <c r="R37" s="28"/>
      <c r="S37" s="28"/>
      <c r="T37" s="28"/>
      <c r="U37" s="28"/>
      <c r="V37" s="77"/>
      <c r="X37" s="67"/>
      <c r="Y37" s="67"/>
      <c r="Z37" s="67"/>
      <c r="AA37" s="66"/>
    </row>
    <row r="38" spans="1:32" s="7" customFormat="1" ht="17.25" customHeight="1" x14ac:dyDescent="0.25">
      <c r="B38" s="47"/>
      <c r="C38" s="47"/>
      <c r="D38" s="47"/>
      <c r="E38" s="47"/>
      <c r="F38" s="47"/>
      <c r="G38" s="28"/>
      <c r="H38" s="28"/>
      <c r="I38" s="28"/>
      <c r="J38" s="28"/>
      <c r="K38" s="28"/>
      <c r="L38" s="28"/>
      <c r="M38" s="50"/>
      <c r="N38" s="29"/>
      <c r="O38" s="29"/>
      <c r="P38" s="27"/>
      <c r="Q38" s="27"/>
      <c r="R38" s="28"/>
      <c r="S38" s="28"/>
      <c r="T38" s="28"/>
      <c r="U38" s="28"/>
      <c r="V38" s="27"/>
      <c r="X38" s="19"/>
      <c r="Y38" s="19"/>
      <c r="Z38" s="19"/>
      <c r="AA38" s="47"/>
    </row>
    <row r="39" spans="1:32" ht="17.25" customHeight="1" x14ac:dyDescent="0.25">
      <c r="A39" s="4"/>
      <c r="B39" s="53"/>
      <c r="C39" s="4"/>
      <c r="D39" s="4"/>
      <c r="E39" s="27"/>
      <c r="F39" s="27"/>
      <c r="G39" s="28"/>
      <c r="H39" s="28"/>
      <c r="I39" s="28"/>
      <c r="J39" s="28"/>
      <c r="K39" s="27"/>
      <c r="L39" s="27"/>
      <c r="M39" s="27"/>
      <c r="N39" s="27"/>
      <c r="O39" s="29"/>
      <c r="P39" s="27"/>
      <c r="Q39" s="27"/>
      <c r="R39" s="28"/>
      <c r="S39" s="28"/>
      <c r="T39" s="28"/>
      <c r="U39" s="28"/>
      <c r="V39" s="27"/>
      <c r="W39" s="4"/>
      <c r="X39" s="65"/>
      <c r="Y39" s="65"/>
      <c r="Z39" s="65"/>
      <c r="AA39" s="32"/>
      <c r="AB39" s="4"/>
      <c r="AC39" s="4"/>
      <c r="AD39" s="4"/>
      <c r="AE39" s="4"/>
    </row>
    <row r="40" spans="1:32" ht="17.25" customHeight="1" x14ac:dyDescent="0.25">
      <c r="A40" s="4"/>
      <c r="B40" s="160"/>
      <c r="C40" s="160"/>
      <c r="D40" s="160"/>
      <c r="E40" s="160"/>
      <c r="F40" s="160"/>
      <c r="G40" s="54"/>
      <c r="H40" s="54"/>
      <c r="I40" s="54"/>
      <c r="J40" s="54"/>
      <c r="K40" s="54"/>
      <c r="L40" s="54"/>
      <c r="M40" s="54"/>
      <c r="N40" s="54"/>
      <c r="O40" s="54"/>
      <c r="P40" s="54"/>
      <c r="Q40" s="54"/>
      <c r="R40" s="29"/>
      <c r="S40" s="29"/>
      <c r="T40" s="29"/>
      <c r="U40" s="161"/>
      <c r="V40" s="161"/>
      <c r="W40" s="29"/>
      <c r="X40" s="29"/>
      <c r="Y40" s="29"/>
      <c r="Z40" s="29"/>
      <c r="AA40" s="29"/>
      <c r="AB40" s="29"/>
      <c r="AC40" s="29"/>
      <c r="AD40" s="4"/>
      <c r="AE40" s="4"/>
    </row>
    <row r="41" spans="1:32" ht="17.25" customHeight="1" x14ac:dyDescent="0.25">
      <c r="A41" s="4"/>
      <c r="B41" s="160"/>
      <c r="C41" s="160"/>
      <c r="D41" s="160"/>
      <c r="E41" s="160"/>
      <c r="F41" s="160"/>
      <c r="G41" s="54"/>
      <c r="H41" s="54"/>
      <c r="I41" s="54"/>
      <c r="J41" s="54"/>
      <c r="K41" s="54"/>
      <c r="L41" s="54"/>
      <c r="M41" s="54"/>
      <c r="N41" s="54"/>
      <c r="O41" s="54"/>
      <c r="P41" s="54"/>
      <c r="Q41" s="54"/>
      <c r="R41" s="29"/>
      <c r="S41" s="29"/>
      <c r="T41" s="29"/>
      <c r="U41" s="161"/>
      <c r="V41" s="161"/>
      <c r="W41" s="29"/>
      <c r="X41" s="29"/>
      <c r="Y41" s="29"/>
      <c r="Z41" s="29"/>
      <c r="AA41" s="29"/>
      <c r="AB41" s="29"/>
      <c r="AC41" s="29"/>
      <c r="AD41" s="4"/>
      <c r="AE41" s="4"/>
    </row>
  </sheetData>
  <mergeCells count="59">
    <mergeCell ref="C40:F40"/>
    <mergeCell ref="U40:V40"/>
    <mergeCell ref="C41:F41"/>
    <mergeCell ref="U41:V41"/>
    <mergeCell ref="G33:K33"/>
    <mergeCell ref="B37:F37"/>
    <mergeCell ref="G37:K37"/>
    <mergeCell ref="B40:B41"/>
    <mergeCell ref="G24:K24"/>
    <mergeCell ref="C24:F24"/>
    <mergeCell ref="L24:O24"/>
    <mergeCell ref="L25:O25"/>
    <mergeCell ref="L26:O26"/>
    <mergeCell ref="C25:F25"/>
    <mergeCell ref="C26:F26"/>
    <mergeCell ref="G25:K25"/>
    <mergeCell ref="G26:K26"/>
    <mergeCell ref="L27:O27"/>
    <mergeCell ref="B33:F33"/>
    <mergeCell ref="C28:F28"/>
    <mergeCell ref="C29:F29"/>
    <mergeCell ref="G28:K28"/>
    <mergeCell ref="G29:K29"/>
    <mergeCell ref="L28:O28"/>
    <mergeCell ref="L29:O29"/>
    <mergeCell ref="C27:F27"/>
    <mergeCell ref="G27:K27"/>
    <mergeCell ref="B11:Y12"/>
    <mergeCell ref="B13:F13"/>
    <mergeCell ref="G13:K13"/>
    <mergeCell ref="B21:F21"/>
    <mergeCell ref="G21:I21"/>
    <mergeCell ref="B17:B18"/>
    <mergeCell ref="C17:F17"/>
    <mergeCell ref="U17:V17"/>
    <mergeCell ref="C18:F18"/>
    <mergeCell ref="U18:V18"/>
    <mergeCell ref="B10:F10"/>
    <mergeCell ref="G10:J10"/>
    <mergeCell ref="M10:Q10"/>
    <mergeCell ref="R10:U10"/>
    <mergeCell ref="X10:Y10"/>
    <mergeCell ref="AB10:AC10"/>
    <mergeCell ref="G7:J7"/>
    <mergeCell ref="R7:U7"/>
    <mergeCell ref="X7:Y7"/>
    <mergeCell ref="AB7:AC9"/>
    <mergeCell ref="G8:J8"/>
    <mergeCell ref="R8:U8"/>
    <mergeCell ref="X8:Y8"/>
    <mergeCell ref="G9:J9"/>
    <mergeCell ref="R9:U9"/>
    <mergeCell ref="X9:Y9"/>
    <mergeCell ref="AA1:AD1"/>
    <mergeCell ref="A3:AD3"/>
    <mergeCell ref="B6:K6"/>
    <mergeCell ref="M6:V6"/>
    <mergeCell ref="X6:Y6"/>
    <mergeCell ref="AA6:AC6"/>
  </mergeCells>
  <phoneticPr fontId="1"/>
  <dataValidations count="2">
    <dataValidation type="list" allowBlank="1" showInputMessage="1" showErrorMessage="1" sqref="AA7:AA10 G36" xr:uid="{00000000-0002-0000-0100-000000000000}">
      <formula1>"○"</formula1>
    </dataValidation>
    <dataValidation imeMode="off" allowBlank="1" showInputMessage="1" showErrorMessage="1" sqref="G13 E31 K39:P39 K31:P31 R7:R10 E22 K20:P22 V31 V14:V16 M14:P15 L5:L6 G16 Q13 U13 L13:O13 E16 K16:P16 L37:N37 M38:N38 V20:V22 B13:B15 V37:V39 M5:P5 R37:R41 E5:K5 AH11:AH12 G37:G39 O37:P38 E20 G20:G22 J21 E39 G31 G33 M10 K7:L10 B10 V7:V10 E7:E9 G7:G10 P7:P9 N7:N9 R14:R31" xr:uid="{00000000-0002-0000-0100-000001000000}"/>
  </dataValidations>
  <printOptions horizontalCentered="1"/>
  <pageMargins left="0.51181102362204722" right="0.35" top="0.55118110236220474" bottom="0.35433070866141736" header="0.31496062992125984" footer="0.31496062992125984"/>
  <pageSetup paperSize="9" scale="8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申請額計算表（通常用）</vt:lpstr>
      <vt:lpstr>別紙１　申請額計算表（宿泊・卸売用） </vt:lpstr>
      <vt:lpstr>'別紙１　申請額計算表（宿泊・卸売用） '!Print_Area</vt:lpstr>
      <vt:lpstr>'別紙１　申請額計算表（通常用）'!Print_Area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経営支援課</dc:creator>
  <cp:lastModifiedBy>戸草内 修一</cp:lastModifiedBy>
  <cp:lastPrinted>2021-07-05T08:42:42Z</cp:lastPrinted>
  <dcterms:created xsi:type="dcterms:W3CDTF">2020-05-23T02:59:19Z</dcterms:created>
  <dcterms:modified xsi:type="dcterms:W3CDTF">2021-07-13T01:47:12Z</dcterms:modified>
</cp:coreProperties>
</file>