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defaultThemeVersion="124226"/>
  <mc:AlternateContent xmlns:mc="http://schemas.openxmlformats.org/markup-compatibility/2006">
    <mc:Choice Requires="x15">
      <x15ac:absPath xmlns:x15ac="http://schemas.microsoft.com/office/spreadsheetml/2010/11/ac" url="\\LAN-DATA\kunoheshoko\令和3年度\コロナ対策事業\地域企業経営支援金\申請様式　最新版　ホームページ更新用\"/>
    </mc:Choice>
  </mc:AlternateContent>
  <xr:revisionPtr revIDLastSave="0" documentId="8_{72F4D125-62FD-4DD2-B81F-4A76EED3B861}" xr6:coauthVersionLast="47" xr6:coauthVersionMax="47" xr10:uidLastSave="{00000000-0000-0000-0000-000000000000}"/>
  <bookViews>
    <workbookView xWindow="1560" yWindow="585" windowWidth="20415" windowHeight="15015" activeTab="1" xr2:uid="{00000000-000D-0000-FFFF-FFFF00000000}"/>
  </bookViews>
  <sheets>
    <sheet name="別紙１　申請額計算表（通常用）" sheetId="9" r:id="rId1"/>
    <sheet name="別紙１　申請額計算表（宿泊・卸売用） " sheetId="15" r:id="rId2"/>
  </sheets>
  <definedNames>
    <definedName name="_xlnm.Print_Area" localSheetId="1">'別紙１　申請額計算表（宿泊・卸売用） '!$A$1:$AD$44</definedName>
    <definedName name="_xlnm.Print_Area" localSheetId="0">'別紙１　申請額計算表（通常用）'!$A$1:$AD$48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7" i="9" l="1"/>
  <c r="AF35" i="9" l="1"/>
  <c r="V37" i="9" s="1"/>
  <c r="L26" i="15"/>
  <c r="AF39" i="15" s="1"/>
  <c r="L29" i="15" l="1"/>
  <c r="AF42" i="15" s="1"/>
  <c r="AF34" i="9" l="1"/>
  <c r="AF33" i="15"/>
  <c r="AF36" i="15" l="1"/>
  <c r="L30" i="15"/>
  <c r="L28" i="15"/>
  <c r="L27" i="15"/>
  <c r="AF35" i="15" l="1"/>
  <c r="AF41" i="15"/>
  <c r="AF37" i="15"/>
  <c r="AF43" i="15"/>
  <c r="AF34" i="15"/>
  <c r="AF40" i="15"/>
  <c r="X7" i="15"/>
  <c r="G34" i="15" l="1"/>
  <c r="AA7" i="15"/>
  <c r="X8" i="9"/>
  <c r="AA8" i="9" s="1"/>
  <c r="X9" i="9"/>
  <c r="AA9" i="9" s="1"/>
  <c r="X7" i="9"/>
  <c r="AA7" i="9" s="1"/>
  <c r="X8" i="15"/>
  <c r="AA8" i="15" s="1"/>
  <c r="X9" i="15"/>
  <c r="AA9" i="15" s="1"/>
  <c r="R10" i="15" l="1"/>
  <c r="G10" i="15"/>
  <c r="G10" i="9"/>
  <c r="X10" i="15" l="1"/>
  <c r="AA10" i="15" s="1"/>
  <c r="G14" i="15"/>
  <c r="G38" i="15" s="1"/>
  <c r="G44" i="15" s="1"/>
  <c r="AH11" i="15"/>
  <c r="R10" i="9" l="1"/>
  <c r="X10" i="9" l="1"/>
  <c r="AA10" i="9" s="1"/>
  <c r="AH11" i="9"/>
  <c r="G14" i="9"/>
  <c r="G42" i="9" s="1"/>
  <c r="G48" i="9" s="1"/>
</calcChain>
</file>

<file path=xl/sharedStrings.xml><?xml version="1.0" encoding="utf-8"?>
<sst xmlns="http://schemas.openxmlformats.org/spreadsheetml/2006/main" count="196" uniqueCount="83">
  <si>
    <t>月</t>
    <rPh sb="0" eb="1">
      <t>ガツ</t>
    </rPh>
    <phoneticPr fontId="1"/>
  </si>
  <si>
    <t>円</t>
    <rPh sb="0" eb="1">
      <t>エン</t>
    </rPh>
    <phoneticPr fontId="1"/>
  </si>
  <si>
    <t>年</t>
    <rPh sb="0" eb="1">
      <t>ネン</t>
    </rPh>
    <phoneticPr fontId="1"/>
  </si>
  <si>
    <t>R</t>
    <phoneticPr fontId="1"/>
  </si>
  <si>
    <t>減少率</t>
    <rPh sb="0" eb="3">
      <t>ゲンショウリツ</t>
    </rPh>
    <phoneticPr fontId="1"/>
  </si>
  <si>
    <t>要件確認</t>
    <rPh sb="0" eb="2">
      <t>ヨウケン</t>
    </rPh>
    <rPh sb="2" eb="4">
      <t>カクニン</t>
    </rPh>
    <phoneticPr fontId="1"/>
  </si>
  <si>
    <t>店舗</t>
    <rPh sb="0" eb="2">
      <t>テンポ</t>
    </rPh>
    <phoneticPr fontId="1"/>
  </si>
  <si>
    <t>業種</t>
    <rPh sb="0" eb="2">
      <t>ギョウシュ</t>
    </rPh>
    <phoneticPr fontId="1"/>
  </si>
  <si>
    <t>住所</t>
    <rPh sb="0" eb="2">
      <t>ジュウショ</t>
    </rPh>
    <phoneticPr fontId="1"/>
  </si>
  <si>
    <t>店舗名称</t>
    <rPh sb="0" eb="4">
      <t>テンポメイショウ</t>
    </rPh>
    <phoneticPr fontId="1"/>
  </si>
  <si>
    <t>TEL</t>
    <phoneticPr fontId="1"/>
  </si>
  <si>
    <t>×</t>
    <phoneticPr fontId="1"/>
  </si>
  <si>
    <t>＝</t>
    <phoneticPr fontId="1"/>
  </si>
  <si>
    <t>50％以上</t>
    <rPh sb="3" eb="5">
      <t>イジョウ</t>
    </rPh>
    <phoneticPr fontId="1"/>
  </si>
  <si>
    <t>30％以上</t>
    <rPh sb="3" eb="5">
      <t>イジョウ</t>
    </rPh>
    <phoneticPr fontId="1"/>
  </si>
  <si>
    <t>今期合計(B)</t>
    <rPh sb="0" eb="2">
      <t>コンキ</t>
    </rPh>
    <rPh sb="2" eb="4">
      <t>ゴウケイ</t>
    </rPh>
    <phoneticPr fontId="1"/>
  </si>
  <si>
    <t>店舗数（D）</t>
    <rPh sb="0" eb="3">
      <t>テンポスウ</t>
    </rPh>
    <phoneticPr fontId="1"/>
  </si>
  <si>
    <t>該当要件に「○」</t>
    <rPh sb="0" eb="2">
      <t>ガイトウ</t>
    </rPh>
    <rPh sb="2" eb="4">
      <t>ヨウケン</t>
    </rPh>
    <phoneticPr fontId="1"/>
  </si>
  <si>
    <t>※1,000円未満は切捨て</t>
    <rPh sb="6" eb="7">
      <t>エン</t>
    </rPh>
    <rPh sb="7" eb="9">
      <t>ミマン</t>
    </rPh>
    <rPh sb="10" eb="12">
      <t>キリス</t>
    </rPh>
    <phoneticPr fontId="1"/>
  </si>
  <si>
    <t xml:space="preserve">… </t>
    <phoneticPr fontId="1"/>
  </si>
  <si>
    <t>売上額の比較結果がマイナスになる場合には申請できません。</t>
    <rPh sb="0" eb="2">
      <t>ウリアゲ</t>
    </rPh>
    <rPh sb="2" eb="3">
      <t>ガク</t>
    </rPh>
    <rPh sb="4" eb="6">
      <t>ヒカク</t>
    </rPh>
    <rPh sb="6" eb="8">
      <t>ケッカ</t>
    </rPh>
    <rPh sb="16" eb="18">
      <t>バアイ</t>
    </rPh>
    <rPh sb="20" eb="22">
      <t>シンセイ</t>
    </rPh>
    <phoneticPr fontId="1"/>
  </si>
  <si>
    <t>（注意）</t>
    <rPh sb="1" eb="3">
      <t>チュウイ</t>
    </rPh>
    <phoneticPr fontId="1"/>
  </si>
  <si>
    <t>※申請にあたっては、1,000円未満は切り捨てます。</t>
    <rPh sb="1" eb="3">
      <t>シンセイ</t>
    </rPh>
    <rPh sb="15" eb="16">
      <t>エン</t>
    </rPh>
    <rPh sb="16" eb="18">
      <t>ミマン</t>
    </rPh>
    <rPh sb="19" eb="20">
      <t>キ</t>
    </rPh>
    <rPh sb="21" eb="22">
      <t>ス</t>
    </rPh>
    <phoneticPr fontId="1"/>
  </si>
  <si>
    <t>円</t>
    <rPh sb="0" eb="1">
      <t>エン</t>
    </rPh>
    <phoneticPr fontId="1"/>
  </si>
  <si>
    <t>売上減少額（C）</t>
    <rPh sb="0" eb="2">
      <t>ウリアゲ</t>
    </rPh>
    <rPh sb="2" eb="4">
      <t>ゲンショウ</t>
    </rPh>
    <rPh sb="4" eb="5">
      <t>ガク</t>
    </rPh>
    <phoneticPr fontId="1"/>
  </si>
  <si>
    <t>前々期合計(A)</t>
    <rPh sb="0" eb="2">
      <t>ゼンゼン</t>
    </rPh>
    <rPh sb="2" eb="3">
      <t>キ</t>
    </rPh>
    <rPh sb="3" eb="5">
      <t>ゴウケイ</t>
    </rPh>
    <phoneticPr fontId="1"/>
  </si>
  <si>
    <r>
      <t>…　</t>
    </r>
    <r>
      <rPr>
        <u/>
        <sz val="10"/>
        <rFont val="ＭＳ 明朝"/>
        <family val="1"/>
        <charset val="128"/>
      </rPr>
      <t xml:space="preserve">前々期合計（A）－ 今期合計（B) </t>
    </r>
    <rPh sb="2" eb="4">
      <t>ゼンゼン</t>
    </rPh>
    <rPh sb="4" eb="5">
      <t>キ</t>
    </rPh>
    <rPh sb="5" eb="7">
      <t>ゴウケイ</t>
    </rPh>
    <rPh sb="12" eb="14">
      <t>コンキ</t>
    </rPh>
    <rPh sb="14" eb="16">
      <t>ゴウケイ</t>
    </rPh>
    <phoneticPr fontId="1"/>
  </si>
  <si>
    <t>円</t>
    <rPh sb="0" eb="1">
      <t>エン</t>
    </rPh>
    <phoneticPr fontId="1"/>
  </si>
  <si>
    <t>売上減少額（C）と上限額（E）のいずれか低い額</t>
    <rPh sb="0" eb="2">
      <t>ウリアゲ</t>
    </rPh>
    <rPh sb="2" eb="4">
      <t>ゲンショウ</t>
    </rPh>
    <rPh sb="9" eb="12">
      <t>ジョウゲンガク</t>
    </rPh>
    <phoneticPr fontId="1"/>
  </si>
  <si>
    <t>上限額（E）</t>
    <rPh sb="0" eb="3">
      <t>ジョウゲンガク</t>
    </rPh>
    <phoneticPr fontId="1"/>
  </si>
  <si>
    <t>一般用</t>
    <rPh sb="0" eb="2">
      <t>イッパン</t>
    </rPh>
    <rPh sb="2" eb="3">
      <t>ヨウ</t>
    </rPh>
    <phoneticPr fontId="1"/>
  </si>
  <si>
    <t>宿泊業・卸売業用</t>
    <rPh sb="0" eb="3">
      <t>シュクハクギョウ</t>
    </rPh>
    <rPh sb="4" eb="6">
      <t>オロシウリ</t>
    </rPh>
    <rPh sb="6" eb="8">
      <t>ギョウヨウ</t>
    </rPh>
    <phoneticPr fontId="1"/>
  </si>
  <si>
    <t>人</t>
    <rPh sb="0" eb="1">
      <t>ヒト</t>
    </rPh>
    <phoneticPr fontId="1"/>
  </si>
  <si>
    <t>従業員数</t>
    <rPh sb="0" eb="4">
      <t>ジュウギョウインスウ</t>
    </rPh>
    <phoneticPr fontId="1"/>
  </si>
  <si>
    <t>10～19人</t>
    <rPh sb="5" eb="6">
      <t>ニン</t>
    </rPh>
    <phoneticPr fontId="1"/>
  </si>
  <si>
    <t>20～29人</t>
    <rPh sb="5" eb="6">
      <t>ニン</t>
    </rPh>
    <phoneticPr fontId="1"/>
  </si>
  <si>
    <t>30～49人</t>
    <rPh sb="5" eb="6">
      <t>ニン</t>
    </rPh>
    <phoneticPr fontId="1"/>
  </si>
  <si>
    <t>50人以上</t>
    <rPh sb="2" eb="3">
      <t>ニン</t>
    </rPh>
    <rPh sb="3" eb="5">
      <t>イジョウ</t>
    </rPh>
    <phoneticPr fontId="1"/>
  </si>
  <si>
    <t>1,200,000円</t>
    <rPh sb="9" eb="10">
      <t>エン</t>
    </rPh>
    <phoneticPr fontId="1"/>
  </si>
  <si>
    <t>No.</t>
    <phoneticPr fontId="1"/>
  </si>
  <si>
    <t>該当</t>
    <rPh sb="0" eb="2">
      <t>ガイトウ</t>
    </rPh>
    <phoneticPr fontId="1"/>
  </si>
  <si>
    <t>従業員数（D）</t>
    <rPh sb="0" eb="3">
      <t>ジュウギョウイン</t>
    </rPh>
    <rPh sb="3" eb="4">
      <t>スウ</t>
    </rPh>
    <phoneticPr fontId="1"/>
  </si>
  <si>
    <t>上限額（E）</t>
    <rPh sb="0" eb="3">
      <t>ジョウゲンガク</t>
    </rPh>
    <phoneticPr fontId="1"/>
  </si>
  <si>
    <t>印刷不要⇓</t>
    <rPh sb="0" eb="2">
      <t>インサツ</t>
    </rPh>
    <rPh sb="2" eb="4">
      <t>フヨウ</t>
    </rPh>
    <phoneticPr fontId="1"/>
  </si>
  <si>
    <t>0～9人</t>
    <rPh sb="3" eb="4">
      <t>ニン</t>
    </rPh>
    <phoneticPr fontId="1"/>
  </si>
  <si>
    <t>事務所名称</t>
    <rPh sb="0" eb="2">
      <t>ジム</t>
    </rPh>
    <rPh sb="2" eb="3">
      <t>ショ</t>
    </rPh>
    <rPh sb="3" eb="5">
      <t>メイショウ</t>
    </rPh>
    <phoneticPr fontId="1"/>
  </si>
  <si>
    <t>３ 事務所の確認（店舗がない方のみ記入）</t>
    <rPh sb="2" eb="5">
      <t>ジムショ</t>
    </rPh>
    <rPh sb="6" eb="8">
      <t>カクニン</t>
    </rPh>
    <rPh sb="9" eb="11">
      <t>テンポ</t>
    </rPh>
    <rPh sb="14" eb="15">
      <t>カタ</t>
    </rPh>
    <rPh sb="17" eb="19">
      <t>キニュウ</t>
    </rPh>
    <phoneticPr fontId="1"/>
  </si>
  <si>
    <t>１ 売上減少要件の確認</t>
    <rPh sb="2" eb="4">
      <t>ウリアゲ</t>
    </rPh>
    <rPh sb="4" eb="8">
      <t>ゲンショウヨウケン</t>
    </rPh>
    <rPh sb="9" eb="11">
      <t>カクニン</t>
    </rPh>
    <phoneticPr fontId="1"/>
  </si>
  <si>
    <t>２ 対象店舗の確認（店舗がある方のみ記入）</t>
    <rPh sb="2" eb="4">
      <t>タイショウ</t>
    </rPh>
    <rPh sb="4" eb="6">
      <t>テンポ</t>
    </rPh>
    <rPh sb="7" eb="9">
      <t>カクニン</t>
    </rPh>
    <rPh sb="10" eb="12">
      <t>テンポ</t>
    </rPh>
    <rPh sb="15" eb="16">
      <t>カタ</t>
    </rPh>
    <rPh sb="18" eb="20">
      <t>キニュウ</t>
    </rPh>
    <phoneticPr fontId="1"/>
  </si>
  <si>
    <t>４ 上限額の確認</t>
    <rPh sb="2" eb="5">
      <t>ジョウゲンガク</t>
    </rPh>
    <rPh sb="6" eb="8">
      <t>カクニン</t>
    </rPh>
    <phoneticPr fontId="1"/>
  </si>
  <si>
    <t>２ 対象店舗の確認</t>
    <rPh sb="2" eb="4">
      <t>タイショウ</t>
    </rPh>
    <rPh sb="4" eb="6">
      <t>テンポ</t>
    </rPh>
    <rPh sb="7" eb="9">
      <t>カクニン</t>
    </rPh>
    <phoneticPr fontId="1"/>
  </si>
  <si>
    <t>３ 従業員人数の確認</t>
    <rPh sb="2" eb="5">
      <t>ジュウギョウイン</t>
    </rPh>
    <rPh sb="5" eb="7">
      <t>ニンズウ</t>
    </rPh>
    <rPh sb="8" eb="10">
      <t>カクニン</t>
    </rPh>
    <phoneticPr fontId="1"/>
  </si>
  <si>
    <t>注6　電子ファイルで入力する際には従業員（D）を入力すると自動で「○」が入力されます。</t>
    <rPh sb="0" eb="1">
      <t>チュウ</t>
    </rPh>
    <rPh sb="3" eb="5">
      <t>デンシ</t>
    </rPh>
    <rPh sb="10" eb="12">
      <t>ニュウリョク</t>
    </rPh>
    <rPh sb="14" eb="15">
      <t>サイ</t>
    </rPh>
    <rPh sb="17" eb="20">
      <t>ジュウギョウイン</t>
    </rPh>
    <rPh sb="24" eb="26">
      <t>ニュウリョク</t>
    </rPh>
    <rPh sb="29" eb="31">
      <t>ジドウ</t>
    </rPh>
    <rPh sb="36" eb="38">
      <t>ニュウリョク</t>
    </rPh>
    <phoneticPr fontId="1"/>
  </si>
  <si>
    <t>注9　店舗を有しない方のみ記載してください。記載の際には主たる事務所（岩手県内に限る）を記載してください。</t>
    <rPh sb="3" eb="5">
      <t>テンポ</t>
    </rPh>
    <rPh sb="6" eb="7">
      <t>ユウ</t>
    </rPh>
    <rPh sb="10" eb="11">
      <t>カタ</t>
    </rPh>
    <rPh sb="13" eb="15">
      <t>キサイ</t>
    </rPh>
    <rPh sb="22" eb="24">
      <t>キサイ</t>
    </rPh>
    <rPh sb="25" eb="26">
      <t>サイ</t>
    </rPh>
    <rPh sb="28" eb="29">
      <t>シュ</t>
    </rPh>
    <rPh sb="31" eb="34">
      <t>ジムショ</t>
    </rPh>
    <rPh sb="35" eb="38">
      <t>イワテケン</t>
    </rPh>
    <rPh sb="38" eb="39">
      <t>ナイ</t>
    </rPh>
    <rPh sb="40" eb="41">
      <t>カギ</t>
    </rPh>
    <rPh sb="44" eb="46">
      <t>キサイ</t>
    </rPh>
    <phoneticPr fontId="1"/>
  </si>
  <si>
    <t>注10　事務所のみ有する場合は複数事務所を有していても１店舗扱いとします。</t>
    <rPh sb="0" eb="1">
      <t>チュウ</t>
    </rPh>
    <rPh sb="4" eb="7">
      <t>ジムショ</t>
    </rPh>
    <rPh sb="9" eb="10">
      <t>ユウ</t>
    </rPh>
    <rPh sb="12" eb="14">
      <t>バアイ</t>
    </rPh>
    <rPh sb="15" eb="17">
      <t>フクスウ</t>
    </rPh>
    <rPh sb="17" eb="20">
      <t>ジムショ</t>
    </rPh>
    <rPh sb="21" eb="22">
      <t>ユウ</t>
    </rPh>
    <rPh sb="28" eb="30">
      <t>テンポ</t>
    </rPh>
    <rPh sb="30" eb="31">
      <t>アツカ</t>
    </rPh>
    <phoneticPr fontId="1"/>
  </si>
  <si>
    <t>400,000円</t>
    <rPh sb="7" eb="8">
      <t>エン</t>
    </rPh>
    <phoneticPr fontId="1"/>
  </si>
  <si>
    <t>800,000円</t>
    <rPh sb="7" eb="8">
      <t>エン</t>
    </rPh>
    <phoneticPr fontId="1"/>
  </si>
  <si>
    <t>1,600,000円</t>
    <rPh sb="9" eb="10">
      <t>エン</t>
    </rPh>
    <phoneticPr fontId="1"/>
  </si>
  <si>
    <t>2,000,000円</t>
    <rPh sb="9" eb="10">
      <t>エン</t>
    </rPh>
    <phoneticPr fontId="1"/>
  </si>
  <si>
    <t>上限額（宣言含）</t>
    <rPh sb="0" eb="3">
      <t>ジョウゲンガク</t>
    </rPh>
    <rPh sb="4" eb="6">
      <t>センゲン</t>
    </rPh>
    <rPh sb="6" eb="7">
      <t>フク</t>
    </rPh>
    <phoneticPr fontId="1"/>
  </si>
  <si>
    <t>６ 当初決定額</t>
    <rPh sb="2" eb="7">
      <t>トウショケッテイガク</t>
    </rPh>
    <phoneticPr fontId="1"/>
  </si>
  <si>
    <t>申請額（F）と当初決定額（G）の差額（F-G）</t>
    <rPh sb="0" eb="3">
      <t>シンセイガク</t>
    </rPh>
    <rPh sb="7" eb="12">
      <t>トウショケッテイガク</t>
    </rPh>
    <rPh sb="16" eb="18">
      <t>サガク</t>
    </rPh>
    <phoneticPr fontId="1"/>
  </si>
  <si>
    <t>７ 振込額</t>
    <rPh sb="2" eb="5">
      <t>フリコミガク</t>
    </rPh>
    <phoneticPr fontId="1"/>
  </si>
  <si>
    <t>決定額通知書に記載のある当初決定額</t>
    <rPh sb="0" eb="6">
      <t>ケッテイガクツウチショ</t>
    </rPh>
    <rPh sb="7" eb="9">
      <t>キサイ</t>
    </rPh>
    <rPh sb="12" eb="17">
      <t>トウショケッテイガク</t>
    </rPh>
    <phoneticPr fontId="1"/>
  </si>
  <si>
    <t>当初決定額(G)</t>
    <rPh sb="0" eb="2">
      <t>トウショ</t>
    </rPh>
    <rPh sb="2" eb="5">
      <t>ケッテイガク</t>
    </rPh>
    <phoneticPr fontId="1"/>
  </si>
  <si>
    <t>今回振込額（H)</t>
    <rPh sb="0" eb="2">
      <t>コンカイ</t>
    </rPh>
    <rPh sb="2" eb="5">
      <t>フリコミガク</t>
    </rPh>
    <phoneticPr fontId="1"/>
  </si>
  <si>
    <t>５ （変更）申請額</t>
    <rPh sb="6" eb="9">
      <t>シンセイガク</t>
    </rPh>
    <phoneticPr fontId="1"/>
  </si>
  <si>
    <t>（変更）申請額（F)</t>
    <rPh sb="1" eb="3">
      <t>ヘンコウ</t>
    </rPh>
    <rPh sb="4" eb="7">
      <t>シンセイガク</t>
    </rPh>
    <phoneticPr fontId="1"/>
  </si>
  <si>
    <t>注11　上額の考え方：複数店舗を有している場合には店舗数毎に30万円、１事業者あたり150万円を上限とします。
      (県独自の緊急事態宣言期間を含んだ申請の場合、上限額が1店舗40万円、1事業者200万円となります。)</t>
    <rPh sb="0" eb="1">
      <t>チュウ</t>
    </rPh>
    <rPh sb="4" eb="5">
      <t>ウエ</t>
    </rPh>
    <rPh sb="5" eb="6">
      <t>ガク</t>
    </rPh>
    <rPh sb="7" eb="8">
      <t>カンガ</t>
    </rPh>
    <rPh sb="9" eb="10">
      <t>カタ</t>
    </rPh>
    <rPh sb="11" eb="13">
      <t>フクスウ</t>
    </rPh>
    <rPh sb="13" eb="15">
      <t>テンポ</t>
    </rPh>
    <rPh sb="16" eb="17">
      <t>ユウ</t>
    </rPh>
    <rPh sb="21" eb="23">
      <t>バアイ</t>
    </rPh>
    <rPh sb="25" eb="27">
      <t>テンポ</t>
    </rPh>
    <rPh sb="27" eb="28">
      <t>スウ</t>
    </rPh>
    <rPh sb="28" eb="29">
      <t>ゴト</t>
    </rPh>
    <rPh sb="32" eb="34">
      <t>マンエン</t>
    </rPh>
    <rPh sb="36" eb="39">
      <t>ジギョウシャ</t>
    </rPh>
    <rPh sb="45" eb="47">
      <t>マンエン</t>
    </rPh>
    <rPh sb="48" eb="50">
      <t>ジョウゲン</t>
    </rPh>
    <rPh sb="79" eb="81">
      <t>シンセイ</t>
    </rPh>
    <phoneticPr fontId="1"/>
  </si>
  <si>
    <t>４ 上限額の確認（緊急事態宣言対応分）</t>
    <rPh sb="2" eb="5">
      <t>ジョウゲンガク</t>
    </rPh>
    <rPh sb="6" eb="8">
      <t>カクニン</t>
    </rPh>
    <phoneticPr fontId="1"/>
  </si>
  <si>
    <t>（変更）申請額(F)</t>
    <rPh sb="1" eb="3">
      <t>ヘンコウ</t>
    </rPh>
    <rPh sb="4" eb="7">
      <t>シンセイガク</t>
    </rPh>
    <phoneticPr fontId="1"/>
  </si>
  <si>
    <t>別紙１（様式第3号関係）</t>
    <rPh sb="0" eb="2">
      <t>ベッシ</t>
    </rPh>
    <rPh sb="4" eb="6">
      <t>ヨウシキ</t>
    </rPh>
    <rPh sb="6" eb="7">
      <t>ダイ</t>
    </rPh>
    <rPh sb="8" eb="9">
      <t>ゴウ</t>
    </rPh>
    <rPh sb="9" eb="11">
      <t>カンケイ</t>
    </rPh>
    <phoneticPr fontId="1"/>
  </si>
  <si>
    <t>今回振込額(H)</t>
    <rPh sb="0" eb="2">
      <t>コンカイ</t>
    </rPh>
    <rPh sb="2" eb="5">
      <t>フリコミガク</t>
    </rPh>
    <phoneticPr fontId="1"/>
  </si>
  <si>
    <t>注5　従業員数は雇用保険の事業所別被保険者台帳に記載のある人数を記載してください。</t>
    <rPh sb="0" eb="1">
      <t>チュウ</t>
    </rPh>
    <rPh sb="3" eb="6">
      <t>ジュウギョウイン</t>
    </rPh>
    <rPh sb="6" eb="7">
      <t>スウ</t>
    </rPh>
    <rPh sb="8" eb="12">
      <t>コヨウホケン</t>
    </rPh>
    <rPh sb="24" eb="26">
      <t>キサイ</t>
    </rPh>
    <rPh sb="29" eb="31">
      <t>ニンズウ</t>
    </rPh>
    <rPh sb="32" eb="34">
      <t>キサイ</t>
    </rPh>
    <phoneticPr fontId="1"/>
  </si>
  <si>
    <t>注12 今回が当初申請の場合は、「0円」を入力してください。</t>
    <rPh sb="0" eb="1">
      <t>チュウ</t>
    </rPh>
    <rPh sb="4" eb="6">
      <t>コンカイ</t>
    </rPh>
    <rPh sb="7" eb="11">
      <t>トウショシンセイ</t>
    </rPh>
    <rPh sb="12" eb="14">
      <t>バアイ</t>
    </rPh>
    <rPh sb="18" eb="19">
      <t>エン</t>
    </rPh>
    <rPh sb="21" eb="23">
      <t>ニュウリョク</t>
    </rPh>
    <phoneticPr fontId="1"/>
  </si>
  <si>
    <t>注7　上限額の算定においては上記表のとおり。　</t>
    <rPh sb="0" eb="1">
      <t>チュウ</t>
    </rPh>
    <rPh sb="3" eb="6">
      <t>ジョウゲンガク</t>
    </rPh>
    <rPh sb="7" eb="9">
      <t>サンテイ</t>
    </rPh>
    <rPh sb="14" eb="16">
      <t>ジョウキ</t>
    </rPh>
    <rPh sb="16" eb="17">
      <t>ヒョウ</t>
    </rPh>
    <phoneticPr fontId="1"/>
  </si>
  <si>
    <t>注8　今回が当初申請の場合は、「0円」を入力してください。</t>
    <rPh sb="0" eb="1">
      <t>チュウ</t>
    </rPh>
    <rPh sb="3" eb="5">
      <t>コンカイ</t>
    </rPh>
    <phoneticPr fontId="1"/>
  </si>
  <si>
    <t>申請額計算表（令和３年度予算事業）</t>
    <rPh sb="0" eb="3">
      <t>シンセイガク</t>
    </rPh>
    <rPh sb="3" eb="6">
      <t>ケイサンヒョウ</t>
    </rPh>
    <phoneticPr fontId="1"/>
  </si>
  <si>
    <t>①H31.4～R1.10の連続する
　3か月売上(前々年同期）</t>
    <rPh sb="13" eb="15">
      <t>レンゾク</t>
    </rPh>
    <rPh sb="21" eb="22">
      <t>ゲツ</t>
    </rPh>
    <rPh sb="22" eb="24">
      <t>ウリアゲ</t>
    </rPh>
    <rPh sb="25" eb="27">
      <t>ゼンゼン</t>
    </rPh>
    <rPh sb="27" eb="28">
      <t>ネン</t>
    </rPh>
    <rPh sb="28" eb="30">
      <t>ドウキ</t>
    </rPh>
    <phoneticPr fontId="1"/>
  </si>
  <si>
    <t>②R3.4～R3.10の連続する
　3か月売上（今期）※宣言期間を含む</t>
    <rPh sb="12" eb="14">
      <t>レンゾク</t>
    </rPh>
    <rPh sb="20" eb="21">
      <t>ゲツ</t>
    </rPh>
    <rPh sb="21" eb="23">
      <t>ウリアゲ</t>
    </rPh>
    <rPh sb="24" eb="26">
      <t>コンキ</t>
    </rPh>
    <phoneticPr fontId="1"/>
  </si>
  <si>
    <t>注1　売上額は対象店舗以外も含む事業全体の額を記入してください。
注2　1か月の売上で売上減少要件を満たす場合であっても連続する3か月分の売上を入力してください。
注3　新規創業者等の特例を用いる場合を除き、①と②の3か月はぞれぞれの年度の同期間としてください。
注4  県独自の緊急事態宣言期間を含んだ申請の場合、上限額が1店舗40万円、1事業者200万円となります。</t>
    <rPh sb="0" eb="1">
      <t>チュウ</t>
    </rPh>
    <rPh sb="3" eb="5">
      <t>ウリアゲ</t>
    </rPh>
    <rPh sb="5" eb="6">
      <t>ガク</t>
    </rPh>
    <rPh sb="7" eb="9">
      <t>タイショウ</t>
    </rPh>
    <rPh sb="9" eb="11">
      <t>テンポ</t>
    </rPh>
    <rPh sb="11" eb="13">
      <t>イガイ</t>
    </rPh>
    <rPh sb="14" eb="15">
      <t>フク</t>
    </rPh>
    <rPh sb="16" eb="20">
      <t>ジギョウゼンタイ</t>
    </rPh>
    <rPh sb="21" eb="22">
      <t>ガク</t>
    </rPh>
    <rPh sb="23" eb="25">
      <t>キニュウ</t>
    </rPh>
    <rPh sb="33" eb="34">
      <t>チュウ</t>
    </rPh>
    <rPh sb="38" eb="39">
      <t>ゲツ</t>
    </rPh>
    <rPh sb="40" eb="42">
      <t>ウリアゲ</t>
    </rPh>
    <rPh sb="43" eb="45">
      <t>ウリアゲ</t>
    </rPh>
    <rPh sb="45" eb="47">
      <t>ゲンショウ</t>
    </rPh>
    <rPh sb="47" eb="49">
      <t>ヨウケン</t>
    </rPh>
    <rPh sb="50" eb="51">
      <t>ミ</t>
    </rPh>
    <rPh sb="53" eb="55">
      <t>バアイ</t>
    </rPh>
    <rPh sb="60" eb="62">
      <t>レンゾク</t>
    </rPh>
    <rPh sb="66" eb="67">
      <t>ゲツ</t>
    </rPh>
    <rPh sb="67" eb="68">
      <t>ブン</t>
    </rPh>
    <rPh sb="69" eb="71">
      <t>ウリアゲ</t>
    </rPh>
    <rPh sb="72" eb="74">
      <t>ニュウリョク</t>
    </rPh>
    <rPh sb="82" eb="83">
      <t>チュウ</t>
    </rPh>
    <rPh sb="85" eb="87">
      <t>シンキ</t>
    </rPh>
    <rPh sb="87" eb="90">
      <t>ソウギョウシャ</t>
    </rPh>
    <rPh sb="90" eb="91">
      <t>ナド</t>
    </rPh>
    <rPh sb="92" eb="94">
      <t>トクレイ</t>
    </rPh>
    <rPh sb="95" eb="96">
      <t>モチ</t>
    </rPh>
    <rPh sb="98" eb="100">
      <t>バアイ</t>
    </rPh>
    <rPh sb="101" eb="102">
      <t>ノゾ</t>
    </rPh>
    <rPh sb="110" eb="111">
      <t>ゲツ</t>
    </rPh>
    <rPh sb="117" eb="119">
      <t>ネンド</t>
    </rPh>
    <rPh sb="120" eb="123">
      <t>ドウキカン</t>
    </rPh>
    <rPh sb="132" eb="133">
      <t>チュウ</t>
    </rPh>
    <rPh sb="136" eb="139">
      <t>ケンドクジ</t>
    </rPh>
    <rPh sb="140" eb="146">
      <t>キンキュウジタイセンゲン</t>
    </rPh>
    <rPh sb="149" eb="150">
      <t>フク</t>
    </rPh>
    <rPh sb="152" eb="154">
      <t>シンセイ</t>
    </rPh>
    <rPh sb="155" eb="157">
      <t>バアイ</t>
    </rPh>
    <rPh sb="160" eb="161">
      <t>ガク</t>
    </rPh>
    <rPh sb="163" eb="165">
      <t>テンポ</t>
    </rPh>
    <rPh sb="171" eb="174">
      <t>ジギョウシャ</t>
    </rPh>
    <rPh sb="177" eb="179">
      <t>マンエン</t>
    </rPh>
    <phoneticPr fontId="1"/>
  </si>
  <si>
    <t>注1　売上額は対象店舗以外も含む事業全体の額を記入してください。
注2　1か月の売上で売上減少要件を満たす場合であっても連続する3か月分の売上を入力してください。
注3　新規創業者等の特例を用いる場合を除き、①と②の3か月はぞれぞれの年度の同期間としてください。
注4  県独自の緊急事態宣言期間を含んだ申請の場合、上限額が1店舗40万円、1事業者200万円となります。</t>
    <rPh sb="152" eb="154">
      <t>シンセイ</t>
    </rPh>
    <phoneticPr fontId="1"/>
  </si>
  <si>
    <r>
      <t>注5　業種は地域企業経営支援金（令和３年度支援金支給事業）支給事業実施要綱別表２の対象事業一覧より選択してください。
注6　岩手県内に所在する店舗を全て記入して下さい。ただし、店舗が５店舗を超える場合には任意の５店舗を記入して下さい。
注7　上記には</t>
    </r>
    <r>
      <rPr>
        <b/>
        <u/>
        <sz val="8"/>
        <color theme="1"/>
        <rFont val="ＭＳ 明朝"/>
        <family val="1"/>
        <charset val="128"/>
      </rPr>
      <t>店舗のみを記載</t>
    </r>
    <r>
      <rPr>
        <sz val="8"/>
        <color theme="1"/>
        <rFont val="ＭＳ 明朝"/>
        <family val="1"/>
        <charset val="128"/>
      </rPr>
      <t>してください(</t>
    </r>
    <r>
      <rPr>
        <u/>
        <sz val="8"/>
        <color theme="1"/>
        <rFont val="ＭＳ 明朝"/>
        <family val="1"/>
        <charset val="128"/>
      </rPr>
      <t>店舗の定義については募集要項</t>
    </r>
    <r>
      <rPr>
        <u/>
        <sz val="8"/>
        <color rgb="FFFF0000"/>
        <rFont val="ＭＳ 明朝"/>
        <family val="1"/>
        <charset val="128"/>
      </rPr>
      <t>13</t>
    </r>
    <r>
      <rPr>
        <u/>
        <sz val="8"/>
        <color theme="1"/>
        <rFont val="ＭＳ 明朝"/>
        <family val="1"/>
        <charset val="128"/>
      </rPr>
      <t>ページを必ず確認</t>
    </r>
    <r>
      <rPr>
        <sz val="8"/>
        <color theme="1"/>
        <rFont val="ＭＳ 明朝"/>
        <family val="1"/>
        <charset val="128"/>
      </rPr>
      <t>してください）。
注8　店舗が無い場合は記入不要。</t>
    </r>
    <rPh sb="0" eb="1">
      <t>チュウ</t>
    </rPh>
    <rPh sb="29" eb="31">
      <t>シキュウ</t>
    </rPh>
    <rPh sb="31" eb="33">
      <t>ジギョウ</t>
    </rPh>
    <rPh sb="33" eb="35">
      <t>ジッシ</t>
    </rPh>
    <rPh sb="35" eb="37">
      <t>ヨウコウ</t>
    </rPh>
    <rPh sb="37" eb="39">
      <t>ベッピョウ</t>
    </rPh>
    <rPh sb="41" eb="45">
      <t>タイショウジギョウ</t>
    </rPh>
    <rPh sb="45" eb="47">
      <t>イチラン</t>
    </rPh>
    <rPh sb="49" eb="51">
      <t>センタク</t>
    </rPh>
    <rPh sb="59" eb="60">
      <t>チュウ</t>
    </rPh>
    <rPh sb="62" eb="66">
      <t>イワテケンナイ</t>
    </rPh>
    <rPh sb="67" eb="69">
      <t>ショザイ</t>
    </rPh>
    <rPh sb="71" eb="73">
      <t>テンポ</t>
    </rPh>
    <rPh sb="74" eb="75">
      <t>スベ</t>
    </rPh>
    <rPh sb="76" eb="78">
      <t>キニュウ</t>
    </rPh>
    <rPh sb="80" eb="81">
      <t>クダ</t>
    </rPh>
    <rPh sb="88" eb="90">
      <t>テンポ</t>
    </rPh>
    <rPh sb="92" eb="94">
      <t>テンポ</t>
    </rPh>
    <rPh sb="95" eb="96">
      <t>コ</t>
    </rPh>
    <rPh sb="98" eb="100">
      <t>バアイ</t>
    </rPh>
    <rPh sb="102" eb="104">
      <t>ニンイ</t>
    </rPh>
    <rPh sb="106" eb="108">
      <t>テンポ</t>
    </rPh>
    <rPh sb="109" eb="111">
      <t>キニュウ</t>
    </rPh>
    <rPh sb="113" eb="114">
      <t>クダ</t>
    </rPh>
    <rPh sb="118" eb="119">
      <t>チュウ</t>
    </rPh>
    <rPh sb="121" eb="123">
      <t>ジョウキ</t>
    </rPh>
    <rPh sb="125" eb="127">
      <t>テンポ</t>
    </rPh>
    <rPh sb="130" eb="132">
      <t>キサイ</t>
    </rPh>
    <rPh sb="139" eb="141">
      <t>テンポ</t>
    </rPh>
    <rPh sb="142" eb="144">
      <t>テイギ</t>
    </rPh>
    <rPh sb="149" eb="153">
      <t>ボシュウヨウコウ</t>
    </rPh>
    <rPh sb="159" eb="160">
      <t>カナラ</t>
    </rPh>
    <rPh sb="161" eb="163">
      <t>カクニン</t>
    </rPh>
    <rPh sb="172" eb="173">
      <t>チュウ</t>
    </rPh>
    <rPh sb="175" eb="177">
      <t>テンポ</t>
    </rPh>
    <rPh sb="178" eb="179">
      <t>ナ</t>
    </rPh>
    <rPh sb="180" eb="182">
      <t>バアイ</t>
    </rPh>
    <rPh sb="183" eb="187">
      <t>キニュウフヨウ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</si>
</sst>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0;0"/>
    <numFmt numFmtId="179" formatCode="0_);[Red]\(0\)"/>
  </numFmts>
  <fonts count="29" x14ac:knownFonts="1">
    <font>
      <sz val="10"/>
      <color rgb="FF000000"/>
      <name val="Times New Roman"/>
      <charset val="204"/>
    </font>
    <font>
      <sz val="6"/>
      <name val="ＭＳ Ｐゴシック"/>
      <family val="3"/>
      <charset val="128"/>
    </font>
    <font>
      <sz val="10"/>
      <color rgb="FF000000"/>
      <name val="Times New Roman"/>
      <family val="1"/>
    </font>
    <font>
      <sz val="10"/>
      <name val="ＭＳ 明朝"/>
      <family val="1"/>
      <charset val="128"/>
    </font>
    <font>
      <sz val="8"/>
      <name val="ＭＳ 明朝"/>
      <family val="1"/>
      <charset val="128"/>
    </font>
    <font>
      <sz val="12"/>
      <name val="ＭＳ 明朝"/>
      <family val="1"/>
      <charset val="128"/>
    </font>
    <font>
      <sz val="11"/>
      <name val="ＭＳ 明朝"/>
      <family val="1"/>
      <charset val="128"/>
    </font>
    <font>
      <sz val="10"/>
      <color rgb="FF000000"/>
      <name val="Times New Roman"/>
      <family val="1"/>
    </font>
    <font>
      <b/>
      <sz val="10"/>
      <name val="ＭＳ 明朝"/>
      <family val="1"/>
      <charset val="128"/>
    </font>
    <font>
      <sz val="9"/>
      <name val="ＭＳ 明朝"/>
      <family val="1"/>
      <charset val="128"/>
    </font>
    <font>
      <u/>
      <sz val="10"/>
      <name val="ＭＳ 明朝"/>
      <family val="1"/>
      <charset val="128"/>
    </font>
    <font>
      <sz val="10"/>
      <name val="ＭＳ ゴシック"/>
      <family val="3"/>
      <charset val="128"/>
    </font>
    <font>
      <sz val="9"/>
      <name val="ＭＳ ゴシック"/>
      <family val="3"/>
      <charset val="128"/>
    </font>
    <font>
      <sz val="10.5"/>
      <name val="ＭＳ ゴシック"/>
      <family val="3"/>
      <charset val="128"/>
    </font>
    <font>
      <b/>
      <sz val="9"/>
      <name val="ＭＳ ゴシック"/>
      <family val="3"/>
      <charset val="128"/>
    </font>
    <font>
      <b/>
      <sz val="10"/>
      <name val="ＭＳ ゴシック"/>
      <family val="3"/>
      <charset val="128"/>
    </font>
    <font>
      <u/>
      <sz val="11"/>
      <name val="ＭＳ ゴシック"/>
      <family val="3"/>
      <charset val="128"/>
    </font>
    <font>
      <sz val="10"/>
      <color rgb="FFFF0000"/>
      <name val="ＭＳ 明朝"/>
      <family val="1"/>
      <charset val="128"/>
    </font>
    <font>
      <sz val="11"/>
      <color rgb="FFFF0000"/>
      <name val="ＭＳ 明朝"/>
      <family val="1"/>
      <charset val="128"/>
    </font>
    <font>
      <sz val="10"/>
      <color theme="1"/>
      <name val="ＭＳ 明朝"/>
      <family val="1"/>
      <charset val="128"/>
    </font>
    <font>
      <sz val="8"/>
      <color theme="1"/>
      <name val="ＭＳ 明朝"/>
      <family val="1"/>
      <charset val="128"/>
    </font>
    <font>
      <u/>
      <sz val="11"/>
      <color theme="1"/>
      <name val="ＭＳ ゴシック"/>
      <family val="3"/>
      <charset val="128"/>
    </font>
    <font>
      <b/>
      <sz val="9"/>
      <color theme="1"/>
      <name val="ＭＳ ゴシック"/>
      <family val="3"/>
      <charset val="128"/>
    </font>
    <font>
      <b/>
      <sz val="10"/>
      <color theme="1"/>
      <name val="ＭＳ 明朝"/>
      <family val="1"/>
      <charset val="128"/>
    </font>
    <font>
      <sz val="12"/>
      <color theme="1"/>
      <name val="ＭＳ ゴシック"/>
      <family val="3"/>
      <charset val="128"/>
    </font>
    <font>
      <b/>
      <u/>
      <sz val="8"/>
      <color theme="1"/>
      <name val="ＭＳ 明朝"/>
      <family val="1"/>
      <charset val="128"/>
    </font>
    <font>
      <u/>
      <sz val="8"/>
      <color theme="1"/>
      <name val="ＭＳ 明朝"/>
      <family val="1"/>
      <charset val="128"/>
    </font>
    <font>
      <sz val="9"/>
      <color theme="1"/>
      <name val="ＭＳ 明朝"/>
      <family val="1"/>
      <charset val="128"/>
    </font>
    <font>
      <u/>
      <sz val="8"/>
      <color rgb="FFFF000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right/>
      <top style="medium">
        <color indexed="64"/>
      </top>
      <bottom/>
      <diagonal/>
    </border>
  </borders>
  <cellStyleXfs count="4">
    <xf numFmtId="0" fontId="0" fillId="0" borderId="0"/>
    <xf numFmtId="38" fontId="2"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192">
    <xf numFmtId="0" fontId="0" fillId="0" borderId="0" xfId="0" applyFill="1" applyBorder="1" applyAlignment="1">
      <alignment horizontal="left" vertical="top"/>
    </xf>
    <xf numFmtId="0" fontId="3" fillId="0" borderId="0" xfId="2" applyFont="1" applyAlignment="1">
      <alignment horizontal="left" vertical="center"/>
    </xf>
    <xf numFmtId="0" fontId="3" fillId="0" borderId="0" xfId="2" applyFont="1" applyBorder="1" applyAlignment="1">
      <alignment horizontal="left" vertical="center"/>
    </xf>
    <xf numFmtId="176" fontId="3" fillId="0" borderId="0" xfId="2" applyNumberFormat="1" applyFont="1" applyBorder="1" applyAlignment="1">
      <alignment vertical="center"/>
    </xf>
    <xf numFmtId="38" fontId="3" fillId="0" borderId="0" xfId="1" applyFont="1" applyBorder="1" applyAlignment="1">
      <alignment horizontal="left" vertical="center"/>
    </xf>
    <xf numFmtId="0" fontId="3" fillId="0" borderId="6" xfId="2" applyFont="1" applyFill="1" applyBorder="1" applyAlignment="1">
      <alignment horizontal="center" vertical="center"/>
    </xf>
    <xf numFmtId="176" fontId="3" fillId="0" borderId="0" xfId="2" applyNumberFormat="1" applyFont="1" applyFill="1" applyBorder="1" applyAlignment="1">
      <alignment vertical="center"/>
    </xf>
    <xf numFmtId="38" fontId="3" fillId="0" borderId="0" xfId="1" applyFont="1" applyFill="1" applyBorder="1" applyAlignment="1">
      <alignment horizontal="left" vertical="center"/>
    </xf>
    <xf numFmtId="0" fontId="3" fillId="0" borderId="0" xfId="2" applyFont="1" applyFill="1" applyBorder="1" applyAlignment="1">
      <alignment vertical="center"/>
    </xf>
    <xf numFmtId="38" fontId="3" fillId="0" borderId="0" xfId="1" applyFont="1" applyAlignment="1">
      <alignment horizontal="left" vertical="center"/>
    </xf>
    <xf numFmtId="38" fontId="6" fillId="0" borderId="0" xfId="1" applyFont="1" applyBorder="1" applyAlignment="1">
      <alignment horizontal="center" vertical="center"/>
    </xf>
    <xf numFmtId="38" fontId="5" fillId="0" borderId="0" xfId="1" applyFont="1" applyFill="1" applyBorder="1" applyAlignment="1" applyProtection="1">
      <alignment horizontal="right" vertical="center"/>
      <protection locked="0"/>
    </xf>
    <xf numFmtId="38" fontId="3" fillId="0" borderId="0" xfId="1" applyFont="1" applyBorder="1" applyAlignment="1">
      <alignment horizontal="center" vertical="center" shrinkToFit="1"/>
    </xf>
    <xf numFmtId="38" fontId="5" fillId="0" borderId="0" xfId="1" applyFont="1" applyFill="1" applyBorder="1" applyAlignment="1">
      <alignment horizontal="right" vertical="center"/>
    </xf>
    <xf numFmtId="38" fontId="4" fillId="0" borderId="0" xfId="1" applyFont="1" applyFill="1" applyBorder="1" applyAlignment="1">
      <alignment vertical="center"/>
    </xf>
    <xf numFmtId="38" fontId="4" fillId="0" borderId="0" xfId="1" applyFont="1" applyFill="1" applyBorder="1" applyAlignment="1">
      <alignment horizontal="center" vertical="center" shrinkToFit="1"/>
    </xf>
    <xf numFmtId="38" fontId="3" fillId="0" borderId="2" xfId="1" applyFont="1" applyBorder="1" applyAlignment="1">
      <alignment horizontal="center" vertical="center"/>
    </xf>
    <xf numFmtId="38" fontId="3" fillId="0" borderId="4" xfId="1" applyFont="1" applyBorder="1" applyAlignment="1">
      <alignment horizontal="left" vertical="center"/>
    </xf>
    <xf numFmtId="38" fontId="3" fillId="0" borderId="4" xfId="1" applyFont="1" applyFill="1" applyBorder="1" applyAlignment="1" applyProtection="1">
      <alignment vertical="center"/>
      <protection locked="0"/>
    </xf>
    <xf numFmtId="38" fontId="3" fillId="0" borderId="4" xfId="1" applyFont="1" applyFill="1" applyBorder="1" applyAlignment="1" applyProtection="1">
      <alignment horizontal="center" vertical="center"/>
      <protection locked="0"/>
    </xf>
    <xf numFmtId="38" fontId="3" fillId="0" borderId="15" xfId="1" applyFont="1" applyFill="1" applyBorder="1" applyAlignment="1" applyProtection="1">
      <alignment horizontal="center" vertical="center"/>
      <protection locked="0"/>
    </xf>
    <xf numFmtId="38" fontId="3" fillId="0" borderId="0" xfId="1" applyFont="1" applyFill="1" applyBorder="1" applyAlignment="1">
      <alignment horizontal="right" vertical="center"/>
    </xf>
    <xf numFmtId="38" fontId="3" fillId="2" borderId="1" xfId="1" applyFont="1" applyFill="1" applyBorder="1" applyAlignment="1">
      <alignment horizontal="center" vertical="center"/>
    </xf>
    <xf numFmtId="38" fontId="3" fillId="0" borderId="20" xfId="1" applyFont="1" applyBorder="1" applyAlignment="1">
      <alignment horizontal="left" vertical="center"/>
    </xf>
    <xf numFmtId="38" fontId="3" fillId="0" borderId="21" xfId="1" applyFont="1" applyBorder="1" applyAlignment="1">
      <alignment horizontal="left" vertical="center"/>
    </xf>
    <xf numFmtId="38" fontId="3" fillId="0" borderId="22" xfId="1" applyFont="1" applyBorder="1" applyAlignment="1">
      <alignment horizontal="left" vertical="center"/>
    </xf>
    <xf numFmtId="38" fontId="3" fillId="0" borderId="13" xfId="1" applyFont="1" applyFill="1" applyBorder="1" applyAlignment="1" applyProtection="1">
      <alignment horizontal="center" vertical="center"/>
      <protection locked="0"/>
    </xf>
    <xf numFmtId="38" fontId="3" fillId="0" borderId="23" xfId="1" applyFont="1" applyBorder="1" applyAlignment="1">
      <alignment horizontal="left" vertical="center"/>
    </xf>
    <xf numFmtId="38" fontId="3" fillId="0" borderId="24" xfId="1" applyFont="1" applyBorder="1" applyAlignment="1">
      <alignment horizontal="left" vertical="center"/>
    </xf>
    <xf numFmtId="38" fontId="3" fillId="0" borderId="0" xfId="1" applyFont="1" applyFill="1" applyBorder="1" applyAlignment="1" applyProtection="1">
      <alignment horizontal="center" vertical="center"/>
      <protection locked="0"/>
    </xf>
    <xf numFmtId="38" fontId="3" fillId="0" borderId="0" xfId="1" applyFont="1" applyFill="1" applyBorder="1" applyAlignment="1" applyProtection="1">
      <alignment horizontal="right" vertical="center"/>
      <protection locked="0"/>
    </xf>
    <xf numFmtId="38" fontId="3" fillId="0" borderId="0" xfId="1" applyFont="1" applyFill="1" applyBorder="1" applyAlignment="1" applyProtection="1">
      <alignment vertical="center"/>
      <protection locked="0"/>
    </xf>
    <xf numFmtId="38" fontId="3" fillId="3" borderId="19" xfId="1" applyFont="1" applyFill="1" applyBorder="1" applyAlignment="1" applyProtection="1">
      <alignment vertical="center"/>
      <protection locked="0"/>
    </xf>
    <xf numFmtId="38" fontId="3" fillId="3" borderId="0" xfId="1" applyFont="1" applyFill="1" applyBorder="1" applyAlignment="1" applyProtection="1">
      <alignment vertical="center"/>
      <protection locked="0"/>
    </xf>
    <xf numFmtId="38" fontId="3" fillId="0" borderId="0" xfId="1" applyFont="1" applyBorder="1" applyAlignment="1">
      <alignment horizontal="center" vertical="center"/>
    </xf>
    <xf numFmtId="38" fontId="3" fillId="0" borderId="25" xfId="1" applyFont="1" applyBorder="1" applyAlignment="1">
      <alignment horizontal="left" vertical="center"/>
    </xf>
    <xf numFmtId="38" fontId="3" fillId="0" borderId="26" xfId="1" applyFont="1" applyBorder="1" applyAlignment="1">
      <alignment horizontal="left" vertical="center"/>
    </xf>
    <xf numFmtId="38" fontId="3" fillId="0" borderId="27" xfId="1" applyFont="1" applyBorder="1" applyAlignment="1">
      <alignment horizontal="left" vertical="center"/>
    </xf>
    <xf numFmtId="38" fontId="4" fillId="0" borderId="0" xfId="1" applyFont="1" applyBorder="1" applyAlignment="1">
      <alignment vertical="top"/>
    </xf>
    <xf numFmtId="38" fontId="3" fillId="0" borderId="12" xfId="1" applyFont="1" applyBorder="1" applyAlignment="1">
      <alignment horizontal="left" vertical="center"/>
    </xf>
    <xf numFmtId="38" fontId="3" fillId="0" borderId="12" xfId="1" applyFont="1" applyFill="1" applyBorder="1" applyAlignment="1" applyProtection="1">
      <alignment horizontal="center" vertical="center"/>
      <protection locked="0"/>
    </xf>
    <xf numFmtId="38" fontId="3" fillId="0" borderId="12" xfId="1" applyFont="1" applyFill="1" applyBorder="1" applyAlignment="1" applyProtection="1">
      <alignment horizontal="right" vertical="center"/>
      <protection locked="0"/>
    </xf>
    <xf numFmtId="38" fontId="3" fillId="0" borderId="12" xfId="1" applyFont="1" applyFill="1" applyBorder="1" applyAlignment="1">
      <alignment horizontal="right" vertical="center"/>
    </xf>
    <xf numFmtId="38" fontId="3" fillId="0" borderId="12" xfId="1" applyFont="1" applyBorder="1" applyAlignment="1">
      <alignment horizontal="center" vertical="center"/>
    </xf>
    <xf numFmtId="38" fontId="3" fillId="0" borderId="2" xfId="1" applyFont="1" applyBorder="1" applyAlignment="1">
      <alignment vertical="center"/>
    </xf>
    <xf numFmtId="38" fontId="3" fillId="0" borderId="3" xfId="1" applyFont="1" applyBorder="1" applyAlignment="1">
      <alignment vertical="center"/>
    </xf>
    <xf numFmtId="38" fontId="3" fillId="0" borderId="3" xfId="1" applyFont="1" applyFill="1" applyBorder="1" applyAlignment="1" applyProtection="1">
      <alignment vertical="center"/>
      <protection locked="0"/>
    </xf>
    <xf numFmtId="38" fontId="3" fillId="0" borderId="2" xfId="1" applyFont="1" applyFill="1" applyBorder="1" applyAlignment="1" applyProtection="1">
      <alignment vertical="center"/>
      <protection locked="0"/>
    </xf>
    <xf numFmtId="38" fontId="4" fillId="0" borderId="0" xfId="1" applyFont="1" applyBorder="1" applyAlignment="1">
      <alignment vertical="center"/>
    </xf>
    <xf numFmtId="38" fontId="3" fillId="0" borderId="0" xfId="1" applyFont="1" applyFill="1" applyBorder="1" applyAlignment="1">
      <alignment horizontal="center" vertical="center"/>
    </xf>
    <xf numFmtId="38" fontId="3" fillId="0" borderId="0" xfId="1" applyFont="1" applyFill="1" applyBorder="1" applyAlignment="1">
      <alignment vertical="center"/>
    </xf>
    <xf numFmtId="38" fontId="4" fillId="0" borderId="0" xfId="1" applyFont="1" applyFill="1" applyBorder="1" applyAlignment="1">
      <alignment vertical="top"/>
    </xf>
    <xf numFmtId="38" fontId="3" fillId="0" borderId="0" xfId="1" applyFont="1" applyFill="1" applyBorder="1" applyAlignment="1" applyProtection="1">
      <alignment horizontal="left" vertical="center"/>
      <protection locked="0"/>
    </xf>
    <xf numFmtId="38" fontId="4" fillId="0" borderId="5" xfId="1" applyFont="1" applyBorder="1" applyAlignment="1">
      <alignment vertical="center"/>
    </xf>
    <xf numFmtId="38" fontId="3" fillId="2" borderId="3" xfId="1" applyFont="1" applyFill="1" applyBorder="1" applyAlignment="1">
      <alignment horizontal="center" vertical="center"/>
    </xf>
    <xf numFmtId="38" fontId="3" fillId="2" borderId="3" xfId="1" applyFont="1" applyFill="1" applyBorder="1" applyAlignment="1" applyProtection="1">
      <alignment horizontal="center" vertical="center"/>
      <protection locked="0"/>
    </xf>
    <xf numFmtId="38" fontId="3" fillId="2" borderId="2" xfId="1" applyFont="1" applyFill="1" applyBorder="1" applyAlignment="1">
      <alignment horizontal="center" vertical="center"/>
    </xf>
    <xf numFmtId="38" fontId="4" fillId="0" borderId="0" xfId="1" applyFont="1" applyFill="1" applyBorder="1" applyAlignment="1">
      <alignment vertical="top" wrapText="1"/>
    </xf>
    <xf numFmtId="38" fontId="3" fillId="0" borderId="0" xfId="1" applyFont="1" applyBorder="1" applyAlignment="1">
      <alignment vertical="center"/>
    </xf>
    <xf numFmtId="38" fontId="9" fillId="0" borderId="0" xfId="1" applyFont="1" applyBorder="1" applyAlignment="1">
      <alignment horizontal="left" vertical="center"/>
    </xf>
    <xf numFmtId="38" fontId="3" fillId="4" borderId="1" xfId="1" applyFont="1" applyFill="1" applyBorder="1" applyAlignment="1">
      <alignment vertical="center"/>
    </xf>
    <xf numFmtId="0" fontId="11" fillId="0" borderId="0" xfId="2" applyFont="1" applyBorder="1" applyAlignment="1">
      <alignment vertical="center"/>
    </xf>
    <xf numFmtId="176" fontId="8" fillId="0" borderId="0" xfId="2" applyNumberFormat="1" applyFont="1" applyFill="1" applyBorder="1" applyAlignment="1">
      <alignment vertical="center"/>
    </xf>
    <xf numFmtId="0" fontId="11" fillId="0" borderId="0" xfId="2" applyFont="1" applyFill="1" applyBorder="1" applyAlignment="1">
      <alignment vertical="center"/>
    </xf>
    <xf numFmtId="38" fontId="13" fillId="0" borderId="0" xfId="1" applyFont="1" applyBorder="1" applyAlignment="1">
      <alignment horizontal="left" vertical="center"/>
    </xf>
    <xf numFmtId="38" fontId="11" fillId="0" borderId="0" xfId="1" applyFont="1" applyBorder="1" applyAlignment="1">
      <alignment horizontal="left" vertical="center"/>
    </xf>
    <xf numFmtId="38" fontId="11" fillId="0" borderId="0" xfId="1" applyFont="1" applyAlignment="1">
      <alignment horizontal="left" vertical="center"/>
    </xf>
    <xf numFmtId="38" fontId="3" fillId="0" borderId="0" xfId="1" applyFont="1" applyFill="1" applyBorder="1" applyAlignment="1">
      <alignment horizontal="right" vertical="center"/>
    </xf>
    <xf numFmtId="38" fontId="3" fillId="0" borderId="0" xfId="1" applyFont="1" applyFill="1" applyBorder="1" applyAlignment="1">
      <alignment horizontal="center" vertical="center"/>
    </xf>
    <xf numFmtId="38" fontId="3" fillId="0" borderId="0" xfId="1" applyFont="1" applyFill="1" applyBorder="1" applyAlignment="1">
      <alignment horizontal="right" vertical="center"/>
    </xf>
    <xf numFmtId="38" fontId="3" fillId="0" borderId="4" xfId="1" applyFont="1" applyFill="1" applyBorder="1" applyAlignment="1" applyProtection="1">
      <alignment horizontal="center" vertical="center"/>
      <protection locked="0"/>
    </xf>
    <xf numFmtId="38" fontId="3" fillId="0" borderId="1" xfId="1" applyFont="1" applyBorder="1" applyAlignment="1">
      <alignment horizontal="center" vertical="center"/>
    </xf>
    <xf numFmtId="38" fontId="4" fillId="0" borderId="0" xfId="1" applyFont="1" applyBorder="1" applyAlignment="1">
      <alignment horizontal="left" vertical="top" wrapText="1"/>
    </xf>
    <xf numFmtId="38" fontId="3" fillId="0" borderId="2" xfId="1" applyFont="1" applyBorder="1" applyAlignment="1">
      <alignment horizontal="center" vertical="center"/>
    </xf>
    <xf numFmtId="38" fontId="16" fillId="0" borderId="0" xfId="1" applyFont="1" applyBorder="1" applyAlignment="1">
      <alignment horizontal="left" vertical="center"/>
    </xf>
    <xf numFmtId="38" fontId="16" fillId="0" borderId="12" xfId="1" applyFont="1" applyBorder="1" applyAlignment="1">
      <alignment horizontal="left" vertical="center"/>
    </xf>
    <xf numFmtId="38" fontId="16" fillId="0" borderId="0" xfId="1" applyFont="1" applyFill="1" applyBorder="1" applyAlignment="1">
      <alignment horizontal="left" vertical="center"/>
    </xf>
    <xf numFmtId="38" fontId="3" fillId="0" borderId="0" xfId="1" applyFont="1" applyBorder="1" applyAlignment="1">
      <alignment horizontal="center" vertical="center"/>
    </xf>
    <xf numFmtId="38" fontId="3" fillId="0" borderId="0" xfId="1" applyFont="1" applyFill="1" applyBorder="1" applyAlignment="1" applyProtection="1">
      <alignment horizontal="center" vertical="center"/>
      <protection locked="0"/>
    </xf>
    <xf numFmtId="38" fontId="4" fillId="0" borderId="0" xfId="1" applyFont="1" applyBorder="1" applyAlignment="1">
      <alignment horizontal="left" vertical="top"/>
    </xf>
    <xf numFmtId="38" fontId="3" fillId="2" borderId="1" xfId="1" applyFont="1" applyFill="1" applyBorder="1" applyAlignment="1">
      <alignment horizontal="center" vertical="center"/>
    </xf>
    <xf numFmtId="179" fontId="3" fillId="0" borderId="0" xfId="1" applyNumberFormat="1" applyFont="1" applyAlignment="1">
      <alignment horizontal="left" vertical="center"/>
    </xf>
    <xf numFmtId="38" fontId="3" fillId="0" borderId="0" xfId="1" applyFont="1" applyFill="1" applyBorder="1" applyAlignment="1">
      <alignment horizontal="right" vertical="center"/>
    </xf>
    <xf numFmtId="38" fontId="4" fillId="0" borderId="0" xfId="1" applyFont="1" applyBorder="1" applyAlignment="1">
      <alignment horizontal="left" vertical="top" wrapText="1"/>
    </xf>
    <xf numFmtId="38" fontId="18" fillId="0" borderId="0" xfId="1" applyFont="1" applyBorder="1" applyAlignment="1">
      <alignment horizontal="center" vertical="center"/>
    </xf>
    <xf numFmtId="38" fontId="17" fillId="0" borderId="0" xfId="1" applyFont="1" applyFill="1" applyBorder="1" applyAlignment="1" applyProtection="1">
      <alignment vertical="center"/>
      <protection locked="0"/>
    </xf>
    <xf numFmtId="38" fontId="17" fillId="0" borderId="0" xfId="1" applyFont="1" applyFill="1" applyBorder="1" applyAlignment="1" applyProtection="1">
      <alignment horizontal="center" vertical="center"/>
      <protection locked="0"/>
    </xf>
    <xf numFmtId="38" fontId="17" fillId="0" borderId="0" xfId="1" applyFont="1" applyFill="1" applyBorder="1" applyAlignment="1" applyProtection="1">
      <alignment horizontal="right" vertical="center"/>
      <protection locked="0"/>
    </xf>
    <xf numFmtId="38" fontId="17" fillId="0" borderId="0" xfId="1" applyFont="1" applyBorder="1" applyAlignment="1">
      <alignment horizontal="left" vertical="center"/>
    </xf>
    <xf numFmtId="38" fontId="17" fillId="0" borderId="0" xfId="1" applyFont="1" applyFill="1" applyBorder="1" applyAlignment="1">
      <alignment horizontal="right" vertical="center"/>
    </xf>
    <xf numFmtId="38" fontId="17" fillId="0" borderId="0" xfId="1" applyFont="1" applyAlignment="1">
      <alignment horizontal="left" vertical="center"/>
    </xf>
    <xf numFmtId="38" fontId="19" fillId="0" borderId="0" xfId="1" applyFont="1" applyFill="1" applyBorder="1" applyAlignment="1">
      <alignment horizontal="left" vertical="center"/>
    </xf>
    <xf numFmtId="38" fontId="20" fillId="0" borderId="0" xfId="1" applyFont="1" applyFill="1" applyBorder="1" applyAlignment="1">
      <alignment vertical="top" wrapText="1"/>
    </xf>
    <xf numFmtId="38" fontId="21" fillId="0" borderId="0" xfId="1" applyFont="1" applyFill="1" applyBorder="1" applyAlignment="1">
      <alignment horizontal="left" vertical="center"/>
    </xf>
    <xf numFmtId="38" fontId="20" fillId="0" borderId="0" xfId="1" applyFont="1" applyFill="1" applyBorder="1" applyAlignment="1">
      <alignment vertical="center"/>
    </xf>
    <xf numFmtId="38" fontId="19" fillId="0" borderId="0" xfId="1" applyFont="1" applyFill="1" applyBorder="1" applyAlignment="1">
      <alignment vertical="center"/>
    </xf>
    <xf numFmtId="38" fontId="19" fillId="0" borderId="0" xfId="1" applyFont="1" applyFill="1" applyBorder="1" applyAlignment="1">
      <alignment horizontal="center" vertical="center"/>
    </xf>
    <xf numFmtId="38" fontId="19" fillId="0" borderId="0" xfId="1" applyFont="1" applyFill="1" applyBorder="1" applyAlignment="1">
      <alignment horizontal="right" vertical="center"/>
    </xf>
    <xf numFmtId="38" fontId="19" fillId="0" borderId="0" xfId="1" applyFont="1" applyFill="1" applyBorder="1" applyAlignment="1" applyProtection="1">
      <alignment vertical="center"/>
      <protection locked="0"/>
    </xf>
    <xf numFmtId="38" fontId="19" fillId="0" borderId="0" xfId="1" applyFont="1" applyFill="1" applyBorder="1" applyAlignment="1" applyProtection="1">
      <alignment horizontal="center" vertical="center"/>
      <protection locked="0"/>
    </xf>
    <xf numFmtId="38" fontId="19" fillId="0" borderId="0" xfId="1" applyFont="1" applyFill="1" applyBorder="1" applyAlignment="1" applyProtection="1">
      <alignment horizontal="right" vertical="center"/>
      <protection locked="0"/>
    </xf>
    <xf numFmtId="38" fontId="19" fillId="0" borderId="0" xfId="1" applyFont="1" applyFill="1" applyBorder="1" applyAlignment="1" applyProtection="1">
      <alignment horizontal="left" vertical="center"/>
      <protection locked="0"/>
    </xf>
    <xf numFmtId="38" fontId="19" fillId="0" borderId="0" xfId="1" applyFont="1" applyBorder="1" applyAlignment="1">
      <alignment horizontal="left" vertical="center"/>
    </xf>
    <xf numFmtId="38" fontId="19" fillId="0" borderId="0" xfId="1" applyFont="1" applyAlignment="1">
      <alignment horizontal="left" vertical="center"/>
    </xf>
    <xf numFmtId="38" fontId="21" fillId="0" borderId="0" xfId="1" applyFont="1" applyBorder="1" applyAlignment="1">
      <alignment horizontal="left" vertical="center"/>
    </xf>
    <xf numFmtId="38" fontId="27" fillId="0" borderId="0" xfId="1" applyFont="1" applyFill="1" applyBorder="1" applyAlignment="1" applyProtection="1">
      <alignment vertical="center"/>
      <protection locked="0"/>
    </xf>
    <xf numFmtId="38" fontId="22" fillId="0" borderId="2" xfId="1" applyFont="1" applyFill="1" applyBorder="1" applyAlignment="1">
      <alignment horizontal="center" vertical="center"/>
    </xf>
    <xf numFmtId="38" fontId="22" fillId="0" borderId="3" xfId="1" applyFont="1" applyFill="1" applyBorder="1" applyAlignment="1">
      <alignment horizontal="center" vertical="center"/>
    </xf>
    <xf numFmtId="38" fontId="23" fillId="2" borderId="7" xfId="1" applyFont="1" applyFill="1" applyBorder="1" applyAlignment="1" applyProtection="1">
      <alignment horizontal="right" vertical="center"/>
      <protection locked="0"/>
    </xf>
    <xf numFmtId="38" fontId="23" fillId="2" borderId="8" xfId="1" applyFont="1" applyFill="1" applyBorder="1" applyAlignment="1" applyProtection="1">
      <alignment horizontal="right" vertical="center"/>
      <protection locked="0"/>
    </xf>
    <xf numFmtId="38" fontId="23" fillId="2" borderId="9" xfId="1" applyFont="1" applyFill="1" applyBorder="1" applyAlignment="1" applyProtection="1">
      <alignment horizontal="right" vertical="center"/>
      <protection locked="0"/>
    </xf>
    <xf numFmtId="38" fontId="22" fillId="0" borderId="5" xfId="1" applyFont="1" applyFill="1" applyBorder="1" applyAlignment="1">
      <alignment horizontal="center" vertical="center"/>
    </xf>
    <xf numFmtId="38" fontId="23" fillId="0" borderId="28" xfId="1" applyFont="1" applyFill="1" applyBorder="1" applyAlignment="1" applyProtection="1">
      <alignment horizontal="right" vertical="center"/>
      <protection locked="0"/>
    </xf>
    <xf numFmtId="38" fontId="23" fillId="3" borderId="7" xfId="1" applyFont="1" applyFill="1" applyBorder="1" applyAlignment="1" applyProtection="1">
      <alignment horizontal="right" vertical="center"/>
      <protection locked="0"/>
    </xf>
    <xf numFmtId="38" fontId="23" fillId="3" borderId="8" xfId="1" applyFont="1" applyFill="1" applyBorder="1" applyAlignment="1" applyProtection="1">
      <alignment horizontal="right" vertical="center"/>
      <protection locked="0"/>
    </xf>
    <xf numFmtId="38" fontId="23" fillId="3" borderId="9" xfId="1" applyFont="1" applyFill="1" applyBorder="1" applyAlignment="1" applyProtection="1">
      <alignment horizontal="right" vertical="center"/>
      <protection locked="0"/>
    </xf>
    <xf numFmtId="38" fontId="3" fillId="0" borderId="10" xfId="1" applyFont="1" applyBorder="1" applyAlignment="1">
      <alignment horizontal="center" vertical="center"/>
    </xf>
    <xf numFmtId="38" fontId="3" fillId="0" borderId="14" xfId="1" applyFont="1" applyBorder="1" applyAlignment="1">
      <alignment horizontal="center" vertical="center"/>
    </xf>
    <xf numFmtId="177" fontId="3" fillId="0" borderId="1" xfId="1" applyNumberFormat="1" applyFont="1" applyFill="1" applyBorder="1" applyAlignment="1">
      <alignment horizontal="right" vertical="center"/>
    </xf>
    <xf numFmtId="38" fontId="3" fillId="0" borderId="1" xfId="1" applyFont="1" applyBorder="1" applyAlignment="1">
      <alignment horizontal="center" vertical="center"/>
    </xf>
    <xf numFmtId="38" fontId="3" fillId="0" borderId="2" xfId="1" applyFont="1" applyBorder="1" applyAlignment="1">
      <alignment horizontal="center" vertical="center"/>
    </xf>
    <xf numFmtId="38" fontId="3" fillId="0" borderId="2" xfId="1" applyFont="1" applyFill="1" applyBorder="1" applyAlignment="1" applyProtection="1">
      <alignment horizontal="center" vertical="center"/>
      <protection locked="0"/>
    </xf>
    <xf numFmtId="38" fontId="3" fillId="0" borderId="4" xfId="1" applyFont="1" applyFill="1" applyBorder="1" applyAlignment="1" applyProtection="1">
      <alignment horizontal="center" vertical="center"/>
      <protection locked="0"/>
    </xf>
    <xf numFmtId="38" fontId="3" fillId="0" borderId="14" xfId="1" applyFont="1" applyFill="1" applyBorder="1" applyAlignment="1" applyProtection="1">
      <alignment horizontal="center" vertical="center"/>
      <protection locked="0"/>
    </xf>
    <xf numFmtId="38" fontId="3" fillId="0" borderId="11" xfId="1" applyFont="1" applyFill="1" applyBorder="1" applyAlignment="1" applyProtection="1">
      <alignment horizontal="center" vertical="center"/>
      <protection locked="0"/>
    </xf>
    <xf numFmtId="38" fontId="20" fillId="0" borderId="5" xfId="1" applyFont="1" applyBorder="1" applyAlignment="1">
      <alignment horizontal="left" vertical="top" wrapText="1"/>
    </xf>
    <xf numFmtId="38" fontId="24" fillId="0" borderId="0" xfId="1" applyFont="1" applyBorder="1" applyAlignment="1">
      <alignment horizontal="center" vertical="center"/>
    </xf>
    <xf numFmtId="38" fontId="11" fillId="0" borderId="2" xfId="1" applyFont="1" applyBorder="1" applyAlignment="1">
      <alignment horizontal="center" vertical="center"/>
    </xf>
    <xf numFmtId="38" fontId="11" fillId="0" borderId="3" xfId="1" applyFont="1" applyBorder="1" applyAlignment="1">
      <alignment horizontal="center" vertical="center"/>
    </xf>
    <xf numFmtId="38" fontId="11" fillId="0" borderId="4" xfId="1" applyFont="1" applyBorder="1" applyAlignment="1">
      <alignment horizontal="center" vertical="center"/>
    </xf>
    <xf numFmtId="38" fontId="20" fillId="0" borderId="0" xfId="1" applyFont="1" applyBorder="1" applyAlignment="1">
      <alignment horizontal="left" vertical="top" wrapText="1"/>
    </xf>
    <xf numFmtId="38" fontId="3" fillId="2" borderId="1" xfId="1" applyFont="1" applyFill="1" applyBorder="1" applyAlignment="1" applyProtection="1">
      <alignment horizontal="right" vertical="center"/>
      <protection locked="0"/>
    </xf>
    <xf numFmtId="38" fontId="17" fillId="0" borderId="12" xfId="1" applyFont="1" applyBorder="1" applyAlignment="1">
      <alignment horizontal="left" vertical="center" wrapText="1"/>
    </xf>
    <xf numFmtId="38" fontId="3" fillId="2" borderId="7" xfId="1" applyFont="1" applyFill="1" applyBorder="1" applyAlignment="1" applyProtection="1">
      <alignment horizontal="right" vertical="center"/>
      <protection locked="0"/>
    </xf>
    <xf numFmtId="38" fontId="3" fillId="2" borderId="8" xfId="1" applyFont="1" applyFill="1" applyBorder="1" applyAlignment="1" applyProtection="1">
      <alignment horizontal="right" vertical="center"/>
      <protection locked="0"/>
    </xf>
    <xf numFmtId="38" fontId="3" fillId="2" borderId="9" xfId="1" applyFont="1" applyFill="1" applyBorder="1" applyAlignment="1" applyProtection="1">
      <alignment horizontal="right" vertical="center"/>
      <protection locked="0"/>
    </xf>
    <xf numFmtId="38" fontId="3" fillId="0" borderId="12" xfId="1" applyFont="1" applyFill="1" applyBorder="1" applyAlignment="1">
      <alignment horizontal="center" vertical="center"/>
    </xf>
    <xf numFmtId="38" fontId="9" fillId="0" borderId="1" xfId="1" applyFont="1" applyBorder="1" applyAlignment="1">
      <alignment horizontal="center" vertical="center"/>
    </xf>
    <xf numFmtId="38" fontId="9" fillId="0" borderId="1" xfId="1" applyFont="1" applyFill="1" applyBorder="1" applyAlignment="1">
      <alignment horizontal="left" vertical="center" shrinkToFit="1"/>
    </xf>
    <xf numFmtId="38" fontId="3" fillId="0" borderId="7" xfId="1" applyFont="1" applyFill="1" applyBorder="1" applyAlignment="1" applyProtection="1">
      <alignment horizontal="right" vertical="center"/>
      <protection locked="0"/>
    </xf>
    <xf numFmtId="38" fontId="3" fillId="0" borderId="8" xfId="1" applyFont="1" applyFill="1" applyBorder="1" applyAlignment="1" applyProtection="1">
      <alignment horizontal="right" vertical="center"/>
      <protection locked="0"/>
    </xf>
    <xf numFmtId="38" fontId="3" fillId="0" borderId="9" xfId="1" applyFont="1" applyFill="1" applyBorder="1" applyAlignment="1" applyProtection="1">
      <alignment horizontal="right" vertical="center"/>
      <protection locked="0"/>
    </xf>
    <xf numFmtId="38" fontId="3" fillId="2" borderId="10" xfId="1" applyFont="1" applyFill="1" applyBorder="1" applyAlignment="1" applyProtection="1">
      <alignment horizontal="right" vertical="center"/>
      <protection locked="0"/>
    </xf>
    <xf numFmtId="38" fontId="8" fillId="3" borderId="7" xfId="1" applyFont="1" applyFill="1" applyBorder="1" applyAlignment="1" applyProtection="1">
      <alignment horizontal="right" vertical="center"/>
      <protection locked="0"/>
    </xf>
    <xf numFmtId="38" fontId="8" fillId="3" borderId="8" xfId="1" applyFont="1" applyFill="1" applyBorder="1" applyAlignment="1" applyProtection="1">
      <alignment horizontal="right" vertical="center"/>
      <protection locked="0"/>
    </xf>
    <xf numFmtId="38" fontId="8" fillId="3" borderId="9" xfId="1" applyFont="1" applyFill="1" applyBorder="1" applyAlignment="1" applyProtection="1">
      <alignment horizontal="right" vertical="center"/>
      <protection locked="0"/>
    </xf>
    <xf numFmtId="38" fontId="15" fillId="0" borderId="1" xfId="1" applyFont="1" applyFill="1" applyBorder="1" applyAlignment="1" applyProtection="1">
      <alignment horizontal="center" vertical="center"/>
      <protection locked="0"/>
    </xf>
    <xf numFmtId="38" fontId="15" fillId="0" borderId="2" xfId="1" applyFont="1" applyFill="1" applyBorder="1" applyAlignment="1" applyProtection="1">
      <alignment horizontal="center" vertical="center"/>
      <protection locked="0"/>
    </xf>
    <xf numFmtId="38" fontId="8" fillId="3" borderId="16" xfId="1" applyFont="1" applyFill="1" applyBorder="1" applyAlignment="1" applyProtection="1">
      <alignment vertical="center"/>
      <protection locked="0"/>
    </xf>
    <xf numFmtId="38" fontId="8" fillId="3" borderId="17" xfId="1" applyFont="1" applyFill="1" applyBorder="1" applyAlignment="1" applyProtection="1">
      <alignment vertical="center"/>
      <protection locked="0"/>
    </xf>
    <xf numFmtId="38" fontId="8" fillId="3" borderId="18" xfId="1" applyFont="1" applyFill="1" applyBorder="1" applyAlignment="1" applyProtection="1">
      <alignment vertical="center"/>
      <protection locked="0"/>
    </xf>
    <xf numFmtId="38" fontId="3" fillId="0" borderId="0" xfId="1" applyFont="1" applyFill="1" applyBorder="1" applyAlignment="1">
      <alignment horizontal="center" vertical="center"/>
    </xf>
    <xf numFmtId="38" fontId="3" fillId="0" borderId="0" xfId="1" applyFont="1" applyFill="1" applyBorder="1" applyAlignment="1">
      <alignment horizontal="right" vertical="center"/>
    </xf>
    <xf numFmtId="38" fontId="20" fillId="0" borderId="0" xfId="1" applyFont="1" applyFill="1" applyBorder="1" applyAlignment="1">
      <alignment horizontal="left" vertical="top" wrapText="1"/>
    </xf>
    <xf numFmtId="38" fontId="3" fillId="0" borderId="0" xfId="1" applyFont="1" applyFill="1" applyBorder="1" applyAlignment="1">
      <alignment horizontal="center" vertical="center" wrapText="1"/>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4" xfId="2" applyFont="1" applyBorder="1" applyAlignment="1">
      <alignment horizontal="center" vertical="center"/>
    </xf>
    <xf numFmtId="38" fontId="3" fillId="0" borderId="2" xfId="3" applyFont="1" applyFill="1" applyBorder="1" applyAlignment="1" applyProtection="1">
      <alignment horizontal="right" vertical="center"/>
      <protection locked="0"/>
    </xf>
    <xf numFmtId="38" fontId="3" fillId="0" borderId="3" xfId="3" applyFont="1" applyFill="1" applyBorder="1" applyAlignment="1" applyProtection="1">
      <alignment horizontal="right" vertical="center"/>
      <protection locked="0"/>
    </xf>
    <xf numFmtId="38" fontId="3" fillId="0" borderId="4" xfId="3" applyFont="1" applyFill="1" applyBorder="1" applyAlignment="1" applyProtection="1">
      <alignment horizontal="right" vertical="center"/>
      <protection locked="0"/>
    </xf>
    <xf numFmtId="0" fontId="3" fillId="0" borderId="2"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4" xfId="2" applyFont="1" applyFill="1" applyBorder="1" applyAlignment="1">
      <alignment horizontal="center" vertical="center"/>
    </xf>
    <xf numFmtId="0" fontId="15" fillId="0" borderId="2" xfId="2" applyFont="1" applyBorder="1" applyAlignment="1">
      <alignment horizontal="center" vertical="center"/>
    </xf>
    <xf numFmtId="0" fontId="15" fillId="0" borderId="3" xfId="2" applyFont="1" applyBorder="1" applyAlignment="1">
      <alignment horizontal="center" vertical="center"/>
    </xf>
    <xf numFmtId="176" fontId="8" fillId="3" borderId="7" xfId="2" applyNumberFormat="1" applyFont="1" applyFill="1" applyBorder="1" applyAlignment="1">
      <alignment horizontal="right" vertical="center"/>
    </xf>
    <xf numFmtId="176" fontId="8" fillId="3" borderId="8" xfId="2" applyNumberFormat="1" applyFont="1" applyFill="1" applyBorder="1" applyAlignment="1">
      <alignment horizontal="right" vertical="center"/>
    </xf>
    <xf numFmtId="176" fontId="8" fillId="3" borderId="9" xfId="2" applyNumberFormat="1" applyFont="1" applyFill="1" applyBorder="1" applyAlignment="1">
      <alignment horizontal="right" vertical="center"/>
    </xf>
    <xf numFmtId="38" fontId="3" fillId="4" borderId="2" xfId="1" applyFont="1" applyFill="1" applyBorder="1" applyAlignment="1">
      <alignment horizontal="center" vertical="center"/>
    </xf>
    <xf numFmtId="38" fontId="3" fillId="4" borderId="3" xfId="1" applyFont="1" applyFill="1" applyBorder="1" applyAlignment="1">
      <alignment horizontal="center" vertical="center"/>
    </xf>
    <xf numFmtId="38" fontId="3" fillId="4" borderId="4" xfId="1" applyFont="1" applyFill="1" applyBorder="1" applyAlignment="1">
      <alignment horizontal="center" vertical="center"/>
    </xf>
    <xf numFmtId="38" fontId="3" fillId="4" borderId="1" xfId="1" applyFont="1" applyFill="1" applyBorder="1" applyAlignment="1">
      <alignment horizontal="center" vertical="center"/>
    </xf>
    <xf numFmtId="38" fontId="3" fillId="2" borderId="2" xfId="1" applyFont="1" applyFill="1" applyBorder="1" applyAlignment="1">
      <alignment horizontal="center" vertical="center"/>
    </xf>
    <xf numFmtId="38" fontId="3" fillId="2" borderId="3" xfId="1" applyFont="1" applyFill="1" applyBorder="1" applyAlignment="1">
      <alignment horizontal="center" vertical="center"/>
    </xf>
    <xf numFmtId="38" fontId="3" fillId="2" borderId="4" xfId="1" applyFont="1" applyFill="1" applyBorder="1" applyAlignment="1">
      <alignment horizontal="center" vertical="center"/>
    </xf>
    <xf numFmtId="38" fontId="3" fillId="0" borderId="3" xfId="1" applyFont="1" applyBorder="1" applyAlignment="1">
      <alignment horizontal="center" vertical="center"/>
    </xf>
    <xf numFmtId="38" fontId="3" fillId="0" borderId="4" xfId="1" applyFont="1" applyBorder="1" applyAlignment="1">
      <alignment horizontal="center" vertical="center"/>
    </xf>
    <xf numFmtId="38" fontId="19" fillId="4" borderId="2" xfId="1" applyFont="1" applyFill="1" applyBorder="1" applyAlignment="1">
      <alignment horizontal="center" vertical="center"/>
    </xf>
    <xf numFmtId="38" fontId="19" fillId="4" borderId="3" xfId="1" applyFont="1" applyFill="1" applyBorder="1" applyAlignment="1">
      <alignment horizontal="center" vertical="center"/>
    </xf>
    <xf numFmtId="38" fontId="19" fillId="4" borderId="4" xfId="1" applyFont="1" applyFill="1" applyBorder="1" applyAlignment="1">
      <alignment horizontal="center" vertical="center"/>
    </xf>
    <xf numFmtId="38" fontId="19" fillId="0" borderId="2" xfId="1" applyFont="1" applyBorder="1" applyAlignment="1">
      <alignment horizontal="right" vertical="center"/>
    </xf>
    <xf numFmtId="38" fontId="19" fillId="0" borderId="3" xfId="1" applyFont="1" applyBorder="1" applyAlignment="1">
      <alignment horizontal="right" vertical="center"/>
    </xf>
    <xf numFmtId="38" fontId="19" fillId="0" borderId="4" xfId="1" applyFont="1" applyBorder="1" applyAlignment="1">
      <alignment horizontal="right" vertical="center"/>
    </xf>
    <xf numFmtId="38" fontId="14" fillId="0" borderId="2" xfId="1" applyFont="1" applyFill="1" applyBorder="1" applyAlignment="1">
      <alignment horizontal="center" vertical="center"/>
    </xf>
    <xf numFmtId="38" fontId="14" fillId="0" borderId="3" xfId="1" applyFont="1" applyFill="1" applyBorder="1" applyAlignment="1">
      <alignment horizontal="center" vertical="center"/>
    </xf>
    <xf numFmtId="178" fontId="3" fillId="2" borderId="7" xfId="1" applyNumberFormat="1" applyFont="1" applyFill="1" applyBorder="1" applyAlignment="1" applyProtection="1">
      <alignment horizontal="right" vertical="center"/>
      <protection locked="0"/>
    </xf>
    <xf numFmtId="178" fontId="3" fillId="2" borderId="8" xfId="1" applyNumberFormat="1" applyFont="1" applyFill="1" applyBorder="1" applyAlignment="1" applyProtection="1">
      <alignment horizontal="right" vertical="center"/>
      <protection locked="0"/>
    </xf>
    <xf numFmtId="178" fontId="3" fillId="2" borderId="9" xfId="1" applyNumberFormat="1" applyFont="1" applyFill="1" applyBorder="1" applyAlignment="1" applyProtection="1">
      <alignment horizontal="right" vertical="center"/>
      <protection locked="0"/>
    </xf>
    <xf numFmtId="38" fontId="12" fillId="0" borderId="2" xfId="1" applyFont="1" applyBorder="1" applyAlignment="1">
      <alignment horizontal="center" vertical="center"/>
    </xf>
    <xf numFmtId="38" fontId="12" fillId="0" borderId="3" xfId="1" applyFont="1" applyBorder="1" applyAlignment="1">
      <alignment horizontal="center" vertical="center"/>
    </xf>
    <xf numFmtId="38" fontId="12" fillId="0" borderId="4" xfId="1" applyFont="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47625</xdr:colOff>
      <xdr:row>1</xdr:row>
      <xdr:rowOff>66675</xdr:rowOff>
    </xdr:from>
    <xdr:to>
      <xdr:col>29</xdr:col>
      <xdr:colOff>28575</xdr:colOff>
      <xdr:row>4</xdr:row>
      <xdr:rowOff>19050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096000" y="285750"/>
          <a:ext cx="933450" cy="381000"/>
          <a:chOff x="8124825" y="657225"/>
          <a:chExt cx="933450" cy="381000"/>
        </a:xfrm>
      </xdr:grpSpPr>
      <xdr:sp macro="" textlink="">
        <xdr:nvSpPr>
          <xdr:cNvPr id="3" name="楕円 2">
            <a:extLst>
              <a:ext uri="{FF2B5EF4-FFF2-40B4-BE49-F238E27FC236}">
                <a16:creationId xmlns:a16="http://schemas.microsoft.com/office/drawing/2014/main" id="{00000000-0008-0000-0000-000003000000}"/>
              </a:ext>
            </a:extLst>
          </xdr:cNvPr>
          <xdr:cNvSpPr/>
        </xdr:nvSpPr>
        <xdr:spPr>
          <a:xfrm>
            <a:off x="8124825" y="657225"/>
            <a:ext cx="923925" cy="3810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239125" y="695325"/>
            <a:ext cx="8191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40</a:t>
            </a:r>
            <a:r>
              <a:rPr kumimoji="1" lang="ja-JP" altLang="en-US" sz="1100"/>
              <a:t>万円用</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95250</xdr:colOff>
      <xdr:row>1</xdr:row>
      <xdr:rowOff>38100</xdr:rowOff>
    </xdr:from>
    <xdr:to>
      <xdr:col>29</xdr:col>
      <xdr:colOff>76200</xdr:colOff>
      <xdr:row>3</xdr:row>
      <xdr:rowOff>95250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143625" y="257175"/>
          <a:ext cx="933450" cy="381000"/>
          <a:chOff x="8124825" y="657225"/>
          <a:chExt cx="933450" cy="381000"/>
        </a:xfrm>
      </xdr:grpSpPr>
      <xdr:sp macro="" textlink="">
        <xdr:nvSpPr>
          <xdr:cNvPr id="2" name="楕円 1">
            <a:extLst>
              <a:ext uri="{FF2B5EF4-FFF2-40B4-BE49-F238E27FC236}">
                <a16:creationId xmlns:a16="http://schemas.microsoft.com/office/drawing/2014/main" id="{00000000-0008-0000-0100-000002000000}"/>
              </a:ext>
            </a:extLst>
          </xdr:cNvPr>
          <xdr:cNvSpPr/>
        </xdr:nvSpPr>
        <xdr:spPr>
          <a:xfrm>
            <a:off x="8124825" y="657225"/>
            <a:ext cx="923925" cy="3810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239125" y="695325"/>
            <a:ext cx="8191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40</a:t>
            </a:r>
            <a:r>
              <a:rPr kumimoji="1" lang="ja-JP" altLang="en-US" sz="1100"/>
              <a:t>万円用</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L48"/>
  <sheetViews>
    <sheetView showGridLines="0" showZeros="0" view="pageBreakPreview" zoomScaleNormal="100" zoomScaleSheetLayoutView="100" workbookViewId="0">
      <selection activeCell="AG21" sqref="AG21"/>
    </sheetView>
  </sheetViews>
  <sheetFormatPr defaultColWidth="8.83203125" defaultRowHeight="17.25" customHeight="1" x14ac:dyDescent="0.2"/>
  <cols>
    <col min="1" max="23" width="4.1640625" style="9" customWidth="1"/>
    <col min="24" max="25" width="5" style="9" customWidth="1"/>
    <col min="26" max="30" width="4.1640625" style="9" customWidth="1"/>
    <col min="31" max="31" width="12.1640625" style="9" customWidth="1"/>
    <col min="32" max="32" width="34.5" style="9" hidden="1" customWidth="1"/>
    <col min="33" max="33" width="75.6640625" style="9" bestFit="1" customWidth="1"/>
    <col min="34" max="34" width="27.5" style="9" customWidth="1"/>
    <col min="35" max="16384" width="8.83203125" style="9"/>
  </cols>
  <sheetData>
    <row r="1" spans="1:38" s="66" customFormat="1" ht="17.25" customHeight="1" x14ac:dyDescent="0.2">
      <c r="A1" s="64" t="s">
        <v>71</v>
      </c>
      <c r="B1" s="65"/>
      <c r="C1" s="65"/>
      <c r="D1" s="65"/>
      <c r="E1" s="65"/>
      <c r="F1" s="65"/>
      <c r="G1" s="65"/>
      <c r="H1" s="65"/>
      <c r="I1" s="65"/>
      <c r="J1" s="65"/>
      <c r="K1" s="65"/>
      <c r="L1" s="65"/>
      <c r="M1" s="65"/>
      <c r="N1" s="65"/>
      <c r="O1" s="65"/>
      <c r="P1" s="65"/>
      <c r="Q1" s="65"/>
      <c r="R1" s="65"/>
      <c r="S1" s="65"/>
      <c r="T1" s="65"/>
      <c r="U1" s="65"/>
      <c r="V1" s="65"/>
      <c r="W1" s="65"/>
      <c r="X1" s="65"/>
      <c r="Y1" s="65"/>
      <c r="Z1" s="65"/>
      <c r="AA1" s="127" t="s">
        <v>30</v>
      </c>
      <c r="AB1" s="128"/>
      <c r="AC1" s="128"/>
      <c r="AD1" s="129"/>
    </row>
    <row r="2" spans="1:38" ht="8.25"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row>
    <row r="3" spans="1:38" ht="17.25" customHeight="1" x14ac:dyDescent="0.2">
      <c r="A3" s="126" t="s">
        <v>77</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row>
    <row r="4" spans="1:38" ht="8.25" customHeight="1" x14ac:dyDescent="0.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84"/>
    </row>
    <row r="5" spans="1:38" ht="17.25" customHeight="1" x14ac:dyDescent="0.2">
      <c r="A5" s="4"/>
      <c r="B5" s="74" t="s">
        <v>47</v>
      </c>
      <c r="C5" s="4"/>
      <c r="D5" s="4"/>
      <c r="E5" s="11"/>
      <c r="F5" s="11"/>
      <c r="G5" s="11"/>
      <c r="H5" s="11"/>
      <c r="I5" s="11"/>
      <c r="J5" s="11"/>
      <c r="K5" s="11"/>
      <c r="L5" s="11"/>
      <c r="M5" s="11"/>
      <c r="N5" s="11"/>
      <c r="O5" s="11"/>
      <c r="P5" s="11"/>
      <c r="Q5" s="12"/>
      <c r="R5" s="12"/>
      <c r="S5" s="4"/>
      <c r="T5" s="13"/>
      <c r="U5" s="13"/>
      <c r="V5" s="10"/>
      <c r="W5" s="14"/>
      <c r="X5" s="14"/>
      <c r="Y5" s="14"/>
      <c r="Z5" s="14"/>
      <c r="AA5" s="15"/>
      <c r="AB5" s="15"/>
      <c r="AC5" s="4"/>
    </row>
    <row r="6" spans="1:38" ht="29.25" customHeight="1" x14ac:dyDescent="0.2">
      <c r="A6" s="4"/>
      <c r="B6" s="132" t="s">
        <v>78</v>
      </c>
      <c r="C6" s="132"/>
      <c r="D6" s="132"/>
      <c r="E6" s="132"/>
      <c r="F6" s="132"/>
      <c r="G6" s="132"/>
      <c r="H6" s="132"/>
      <c r="I6" s="132"/>
      <c r="J6" s="132"/>
      <c r="K6" s="132"/>
      <c r="L6" s="11"/>
      <c r="M6" s="132" t="s">
        <v>79</v>
      </c>
      <c r="N6" s="132"/>
      <c r="O6" s="132"/>
      <c r="P6" s="132"/>
      <c r="Q6" s="132"/>
      <c r="R6" s="132"/>
      <c r="S6" s="132"/>
      <c r="T6" s="132"/>
      <c r="U6" s="132"/>
      <c r="V6" s="132"/>
      <c r="W6" s="14"/>
      <c r="X6" s="136" t="s">
        <v>4</v>
      </c>
      <c r="Y6" s="136"/>
      <c r="Z6" s="14"/>
      <c r="AA6" s="136" t="s">
        <v>5</v>
      </c>
      <c r="AB6" s="136"/>
      <c r="AC6" s="136"/>
    </row>
    <row r="7" spans="1:38" ht="20.25" customHeight="1" x14ac:dyDescent="0.2">
      <c r="A7" s="4"/>
      <c r="B7" s="73" t="s">
        <v>3</v>
      </c>
      <c r="C7" s="54"/>
      <c r="D7" s="17" t="s">
        <v>2</v>
      </c>
      <c r="E7" s="55"/>
      <c r="F7" s="18" t="s">
        <v>0</v>
      </c>
      <c r="G7" s="131"/>
      <c r="H7" s="131"/>
      <c r="I7" s="131"/>
      <c r="J7" s="131"/>
      <c r="K7" s="70" t="s">
        <v>1</v>
      </c>
      <c r="L7" s="20"/>
      <c r="M7" s="73" t="s">
        <v>3</v>
      </c>
      <c r="N7" s="54"/>
      <c r="O7" s="17" t="s">
        <v>2</v>
      </c>
      <c r="P7" s="56"/>
      <c r="Q7" s="18" t="s">
        <v>0</v>
      </c>
      <c r="R7" s="131"/>
      <c r="S7" s="131"/>
      <c r="T7" s="131"/>
      <c r="U7" s="131"/>
      <c r="V7" s="70" t="s">
        <v>1</v>
      </c>
      <c r="W7" s="69"/>
      <c r="X7" s="118" t="str">
        <f>IFERROR(TRUNC((G7-R7)/G7,3),"")</f>
        <v/>
      </c>
      <c r="Y7" s="118"/>
      <c r="Z7" s="69"/>
      <c r="AA7" s="80" t="str">
        <f>IF(X7="","",IF(X7&gt;=0.5,"○",""))</f>
        <v/>
      </c>
      <c r="AB7" s="138" t="s">
        <v>13</v>
      </c>
      <c r="AC7" s="138"/>
    </row>
    <row r="8" spans="1:38" ht="20.25" customHeight="1" thickBot="1" x14ac:dyDescent="0.25">
      <c r="A8" s="4"/>
      <c r="B8" s="73" t="s">
        <v>3</v>
      </c>
      <c r="C8" s="54"/>
      <c r="D8" s="17" t="s">
        <v>2</v>
      </c>
      <c r="E8" s="55"/>
      <c r="F8" s="18" t="s">
        <v>0</v>
      </c>
      <c r="G8" s="131"/>
      <c r="H8" s="131"/>
      <c r="I8" s="131"/>
      <c r="J8" s="131"/>
      <c r="K8" s="70" t="s">
        <v>1</v>
      </c>
      <c r="L8" s="20"/>
      <c r="M8" s="73" t="s">
        <v>3</v>
      </c>
      <c r="N8" s="54"/>
      <c r="O8" s="17" t="s">
        <v>2</v>
      </c>
      <c r="P8" s="56"/>
      <c r="Q8" s="18" t="s">
        <v>0</v>
      </c>
      <c r="R8" s="131"/>
      <c r="S8" s="131"/>
      <c r="T8" s="131"/>
      <c r="U8" s="131"/>
      <c r="V8" s="70" t="s">
        <v>1</v>
      </c>
      <c r="W8" s="69"/>
      <c r="X8" s="118" t="str">
        <f t="shared" ref="X8:X10" si="0">IFERROR(TRUNC((G8-R8)/G8,3),"")</f>
        <v/>
      </c>
      <c r="Y8" s="118"/>
      <c r="Z8" s="69"/>
      <c r="AA8" s="80" t="str">
        <f t="shared" ref="AA8" si="1">IF(X8="","",IF(X8&gt;=0.5,"○",""))</f>
        <v/>
      </c>
      <c r="AB8" s="138"/>
      <c r="AC8" s="138"/>
      <c r="AG8" s="9" t="s">
        <v>43</v>
      </c>
    </row>
    <row r="9" spans="1:38" ht="20.25" customHeight="1" thickTop="1" thickBot="1" x14ac:dyDescent="0.25">
      <c r="A9" s="4"/>
      <c r="B9" s="73" t="s">
        <v>3</v>
      </c>
      <c r="C9" s="54"/>
      <c r="D9" s="17" t="s">
        <v>2</v>
      </c>
      <c r="E9" s="55"/>
      <c r="F9" s="18" t="s">
        <v>0</v>
      </c>
      <c r="G9" s="142"/>
      <c r="H9" s="142"/>
      <c r="I9" s="142"/>
      <c r="J9" s="142"/>
      <c r="K9" s="70" t="s">
        <v>1</v>
      </c>
      <c r="L9" s="20"/>
      <c r="M9" s="73" t="s">
        <v>3</v>
      </c>
      <c r="N9" s="54"/>
      <c r="O9" s="17" t="s">
        <v>2</v>
      </c>
      <c r="P9" s="56"/>
      <c r="Q9" s="18" t="s">
        <v>0</v>
      </c>
      <c r="R9" s="142"/>
      <c r="S9" s="142"/>
      <c r="T9" s="142"/>
      <c r="U9" s="142"/>
      <c r="V9" s="70" t="s">
        <v>1</v>
      </c>
      <c r="W9" s="4"/>
      <c r="X9" s="118" t="str">
        <f t="shared" si="0"/>
        <v/>
      </c>
      <c r="Y9" s="118"/>
      <c r="Z9" s="69"/>
      <c r="AA9" s="80" t="str">
        <f>IF(X9="","",IF(X9&gt;=0.5,"○",""))</f>
        <v/>
      </c>
      <c r="AB9" s="138"/>
      <c r="AC9" s="138"/>
      <c r="AG9" s="23" t="s">
        <v>21</v>
      </c>
      <c r="AH9" s="24"/>
      <c r="AI9" s="24"/>
      <c r="AJ9" s="24"/>
      <c r="AK9" s="24"/>
      <c r="AL9" s="25"/>
    </row>
    <row r="10" spans="1:38" ht="20.25" customHeight="1" thickBot="1" x14ac:dyDescent="0.25">
      <c r="A10" s="4"/>
      <c r="B10" s="123" t="s">
        <v>25</v>
      </c>
      <c r="C10" s="123"/>
      <c r="D10" s="123"/>
      <c r="E10" s="123"/>
      <c r="F10" s="124"/>
      <c r="G10" s="139">
        <f>SUM(G7:G9)</f>
        <v>0</v>
      </c>
      <c r="H10" s="140"/>
      <c r="I10" s="140"/>
      <c r="J10" s="141"/>
      <c r="K10" s="26" t="s">
        <v>1</v>
      </c>
      <c r="L10" s="20"/>
      <c r="M10" s="123" t="s">
        <v>15</v>
      </c>
      <c r="N10" s="123"/>
      <c r="O10" s="123"/>
      <c r="P10" s="123"/>
      <c r="Q10" s="124"/>
      <c r="R10" s="139">
        <f>SUM(R7:U9)</f>
        <v>0</v>
      </c>
      <c r="S10" s="140"/>
      <c r="T10" s="140"/>
      <c r="U10" s="141"/>
      <c r="V10" s="26" t="s">
        <v>1</v>
      </c>
      <c r="W10" s="4"/>
      <c r="X10" s="118" t="str">
        <f t="shared" si="0"/>
        <v/>
      </c>
      <c r="Y10" s="118"/>
      <c r="Z10" s="69"/>
      <c r="AA10" s="80" t="str">
        <f>IF(X10="","",IF(X10&gt;=0.3,"○",""))</f>
        <v/>
      </c>
      <c r="AB10" s="137" t="s">
        <v>14</v>
      </c>
      <c r="AC10" s="137"/>
      <c r="AG10" s="27" t="s">
        <v>20</v>
      </c>
      <c r="AH10" s="4"/>
      <c r="AI10" s="4"/>
      <c r="AJ10" s="4"/>
      <c r="AK10" s="4"/>
      <c r="AL10" s="28"/>
    </row>
    <row r="11" spans="1:38" ht="24" customHeight="1" thickBot="1" x14ac:dyDescent="0.25">
      <c r="A11" s="4"/>
      <c r="B11" s="130" t="s">
        <v>81</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69"/>
      <c r="AA11" s="53" t="s">
        <v>17</v>
      </c>
      <c r="AB11" s="53"/>
      <c r="AC11" s="53"/>
      <c r="AG11" s="27"/>
      <c r="AH11" s="32">
        <f>G10-R10</f>
        <v>0</v>
      </c>
      <c r="AI11" s="33" t="s">
        <v>23</v>
      </c>
      <c r="AJ11" s="33"/>
      <c r="AK11" s="33"/>
      <c r="AL11" s="28"/>
    </row>
    <row r="12" spans="1:38" ht="17.25" customHeight="1" x14ac:dyDescent="0.2">
      <c r="A12" s="4"/>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69"/>
      <c r="AA12" s="48"/>
      <c r="AB12" s="48"/>
      <c r="AC12" s="48"/>
      <c r="AG12" s="27"/>
      <c r="AH12" s="33"/>
      <c r="AI12" s="33"/>
      <c r="AJ12" s="33"/>
      <c r="AK12" s="33"/>
      <c r="AL12" s="28"/>
    </row>
    <row r="13" spans="1:38" ht="12.75" customHeight="1" thickBot="1" x14ac:dyDescent="0.25">
      <c r="A13" s="4"/>
      <c r="B13" s="83"/>
      <c r="C13" s="83"/>
      <c r="D13" s="83"/>
      <c r="E13" s="83"/>
      <c r="F13" s="83"/>
      <c r="G13" s="83"/>
      <c r="H13" s="83"/>
      <c r="I13" s="83"/>
      <c r="J13" s="83"/>
      <c r="K13" s="83"/>
      <c r="L13" s="83"/>
      <c r="M13" s="83"/>
      <c r="N13" s="83"/>
      <c r="O13" s="83"/>
      <c r="P13" s="83"/>
      <c r="Q13" s="83"/>
      <c r="R13" s="83"/>
      <c r="S13" s="83"/>
      <c r="T13" s="83"/>
      <c r="U13" s="83"/>
      <c r="V13" s="83"/>
      <c r="W13" s="83"/>
      <c r="X13" s="83"/>
      <c r="Y13" s="83"/>
      <c r="Z13" s="82"/>
      <c r="AA13" s="48"/>
      <c r="AB13" s="48"/>
      <c r="AC13" s="48"/>
      <c r="AG13" s="27"/>
      <c r="AH13" s="33"/>
      <c r="AI13" s="33"/>
      <c r="AJ13" s="33"/>
      <c r="AK13" s="33"/>
      <c r="AL13" s="28"/>
    </row>
    <row r="14" spans="1:38" ht="21.75" customHeight="1" thickBot="1" x14ac:dyDescent="0.25">
      <c r="A14" s="4"/>
      <c r="B14" s="146" t="s">
        <v>24</v>
      </c>
      <c r="C14" s="146"/>
      <c r="D14" s="146"/>
      <c r="E14" s="146"/>
      <c r="F14" s="147"/>
      <c r="G14" s="148">
        <f>MAX(ROUNDDOWN(G10-R10,-3),0)</f>
        <v>0</v>
      </c>
      <c r="H14" s="149"/>
      <c r="I14" s="149"/>
      <c r="J14" s="149"/>
      <c r="K14" s="150"/>
      <c r="L14" s="31" t="s">
        <v>1</v>
      </c>
      <c r="M14" s="31" t="s">
        <v>26</v>
      </c>
      <c r="N14" s="31"/>
      <c r="O14" s="78"/>
      <c r="P14" s="78"/>
      <c r="Q14" s="30"/>
      <c r="R14" s="30"/>
      <c r="S14" s="30"/>
      <c r="T14" s="30"/>
      <c r="U14" s="78"/>
      <c r="V14" s="4"/>
      <c r="W14" s="69"/>
      <c r="Y14" s="69"/>
      <c r="Z14" s="69"/>
      <c r="AA14" s="77"/>
      <c r="AB14" s="4"/>
      <c r="AC14" s="4"/>
      <c r="AG14" s="35" t="s">
        <v>22</v>
      </c>
      <c r="AH14" s="36"/>
      <c r="AI14" s="36"/>
      <c r="AJ14" s="36"/>
      <c r="AK14" s="36"/>
      <c r="AL14" s="37"/>
    </row>
    <row r="15" spans="1:38" ht="12.75" customHeight="1" x14ac:dyDescent="0.2">
      <c r="A15" s="4"/>
      <c r="B15" s="78"/>
      <c r="C15" s="78"/>
      <c r="D15" s="78"/>
      <c r="E15" s="78"/>
      <c r="F15" s="78"/>
      <c r="G15" s="38" t="s">
        <v>18</v>
      </c>
      <c r="H15" s="31"/>
      <c r="I15" s="31"/>
      <c r="J15" s="31"/>
      <c r="K15" s="31"/>
      <c r="L15" s="31"/>
      <c r="M15" s="31"/>
      <c r="N15" s="31"/>
      <c r="O15" s="31"/>
      <c r="P15" s="78"/>
      <c r="Q15" s="78"/>
      <c r="R15" s="30"/>
      <c r="S15" s="30"/>
      <c r="T15" s="30"/>
      <c r="U15" s="30"/>
      <c r="V15" s="78"/>
      <c r="W15" s="4"/>
      <c r="X15" s="69"/>
      <c r="Y15" s="69"/>
      <c r="Z15" s="69"/>
      <c r="AA15" s="77"/>
      <c r="AB15" s="4"/>
      <c r="AC15" s="4"/>
    </row>
    <row r="16" spans="1:38" ht="17.25" customHeight="1" x14ac:dyDescent="0.2">
      <c r="A16" s="4"/>
      <c r="B16" s="75" t="s">
        <v>48</v>
      </c>
      <c r="C16" s="39"/>
      <c r="D16" s="39"/>
      <c r="E16" s="40"/>
      <c r="F16" s="40"/>
      <c r="G16" s="30"/>
      <c r="H16" s="30"/>
      <c r="I16" s="30"/>
      <c r="J16" s="30"/>
      <c r="K16" s="78"/>
      <c r="L16" s="78"/>
      <c r="M16" s="78"/>
      <c r="N16" s="78"/>
      <c r="O16" s="31"/>
      <c r="P16" s="78"/>
      <c r="Q16" s="78"/>
      <c r="R16" s="30"/>
      <c r="S16" s="30"/>
      <c r="T16" s="30"/>
      <c r="U16" s="41"/>
      <c r="V16" s="40"/>
      <c r="W16" s="39"/>
      <c r="X16" s="42"/>
      <c r="Y16" s="42"/>
      <c r="Z16" s="42"/>
      <c r="AA16" s="43"/>
      <c r="AB16" s="39"/>
      <c r="AC16" s="39"/>
    </row>
    <row r="17" spans="2:29" s="4" customFormat="1" ht="21" customHeight="1" x14ac:dyDescent="0.2">
      <c r="B17" s="116">
        <v>1</v>
      </c>
      <c r="C17" s="119" t="s">
        <v>9</v>
      </c>
      <c r="D17" s="119"/>
      <c r="E17" s="119"/>
      <c r="F17" s="120"/>
      <c r="G17" s="44"/>
      <c r="H17" s="45"/>
      <c r="I17" s="45"/>
      <c r="J17" s="45"/>
      <c r="K17" s="45"/>
      <c r="L17" s="45"/>
      <c r="M17" s="45"/>
      <c r="N17" s="45"/>
      <c r="O17" s="45"/>
      <c r="P17" s="45"/>
      <c r="Q17" s="45"/>
      <c r="R17" s="46"/>
      <c r="S17" s="46"/>
      <c r="T17" s="18"/>
      <c r="U17" s="121" t="s">
        <v>7</v>
      </c>
      <c r="V17" s="122"/>
      <c r="W17" s="47"/>
      <c r="X17" s="46"/>
      <c r="Y17" s="46"/>
      <c r="Z17" s="46"/>
      <c r="AA17" s="46"/>
      <c r="AB17" s="46"/>
      <c r="AC17" s="18"/>
    </row>
    <row r="18" spans="2:29" s="4" customFormat="1" ht="21" customHeight="1" x14ac:dyDescent="0.2">
      <c r="B18" s="117"/>
      <c r="C18" s="119" t="s">
        <v>8</v>
      </c>
      <c r="D18" s="119"/>
      <c r="E18" s="119"/>
      <c r="F18" s="119"/>
      <c r="G18" s="44"/>
      <c r="H18" s="45"/>
      <c r="I18" s="45"/>
      <c r="J18" s="45"/>
      <c r="K18" s="45"/>
      <c r="L18" s="45"/>
      <c r="M18" s="45"/>
      <c r="N18" s="45"/>
      <c r="O18" s="45"/>
      <c r="P18" s="45"/>
      <c r="Q18" s="45"/>
      <c r="R18" s="46"/>
      <c r="S18" s="46"/>
      <c r="T18" s="18"/>
      <c r="U18" s="121" t="s">
        <v>10</v>
      </c>
      <c r="V18" s="122"/>
      <c r="W18" s="47"/>
      <c r="X18" s="46"/>
      <c r="Y18" s="46"/>
      <c r="Z18" s="46"/>
      <c r="AA18" s="46"/>
      <c r="AB18" s="46"/>
      <c r="AC18" s="18"/>
    </row>
    <row r="19" spans="2:29" s="4" customFormat="1" ht="21" customHeight="1" x14ac:dyDescent="0.2">
      <c r="B19" s="116">
        <v>2</v>
      </c>
      <c r="C19" s="119" t="s">
        <v>9</v>
      </c>
      <c r="D19" s="119"/>
      <c r="E19" s="119"/>
      <c r="F19" s="119"/>
      <c r="G19" s="44"/>
      <c r="H19" s="45"/>
      <c r="I19" s="45"/>
      <c r="J19" s="45"/>
      <c r="K19" s="45"/>
      <c r="L19" s="45"/>
      <c r="M19" s="45"/>
      <c r="N19" s="45"/>
      <c r="O19" s="45"/>
      <c r="P19" s="45"/>
      <c r="Q19" s="45"/>
      <c r="R19" s="46"/>
      <c r="S19" s="46"/>
      <c r="T19" s="18"/>
      <c r="U19" s="121" t="s">
        <v>7</v>
      </c>
      <c r="V19" s="122"/>
      <c r="W19" s="47"/>
      <c r="X19" s="46"/>
      <c r="Y19" s="46"/>
      <c r="Z19" s="46"/>
      <c r="AA19" s="46"/>
      <c r="AB19" s="46"/>
      <c r="AC19" s="18"/>
    </row>
    <row r="20" spans="2:29" s="4" customFormat="1" ht="21" customHeight="1" x14ac:dyDescent="0.2">
      <c r="B20" s="117"/>
      <c r="C20" s="119" t="s">
        <v>8</v>
      </c>
      <c r="D20" s="119"/>
      <c r="E20" s="119"/>
      <c r="F20" s="119"/>
      <c r="G20" s="44"/>
      <c r="H20" s="45"/>
      <c r="I20" s="45"/>
      <c r="J20" s="45"/>
      <c r="K20" s="45"/>
      <c r="L20" s="45"/>
      <c r="M20" s="45"/>
      <c r="N20" s="45"/>
      <c r="O20" s="45"/>
      <c r="P20" s="45"/>
      <c r="Q20" s="45"/>
      <c r="R20" s="46"/>
      <c r="S20" s="46"/>
      <c r="T20" s="18"/>
      <c r="U20" s="121" t="s">
        <v>10</v>
      </c>
      <c r="V20" s="122"/>
      <c r="W20" s="47"/>
      <c r="X20" s="46"/>
      <c r="Y20" s="46"/>
      <c r="Z20" s="46"/>
      <c r="AA20" s="46"/>
      <c r="AB20" s="46"/>
      <c r="AC20" s="18"/>
    </row>
    <row r="21" spans="2:29" s="4" customFormat="1" ht="21" customHeight="1" x14ac:dyDescent="0.2">
      <c r="B21" s="116">
        <v>3</v>
      </c>
      <c r="C21" s="119" t="s">
        <v>9</v>
      </c>
      <c r="D21" s="119"/>
      <c r="E21" s="119"/>
      <c r="F21" s="119"/>
      <c r="G21" s="44"/>
      <c r="H21" s="45"/>
      <c r="I21" s="45"/>
      <c r="J21" s="45"/>
      <c r="K21" s="45"/>
      <c r="L21" s="45"/>
      <c r="M21" s="45"/>
      <c r="N21" s="45"/>
      <c r="O21" s="45"/>
      <c r="P21" s="45"/>
      <c r="Q21" s="45"/>
      <c r="R21" s="46"/>
      <c r="S21" s="46"/>
      <c r="T21" s="18"/>
      <c r="U21" s="121" t="s">
        <v>7</v>
      </c>
      <c r="V21" s="122"/>
      <c r="W21" s="47"/>
      <c r="X21" s="46"/>
      <c r="Y21" s="46"/>
      <c r="Z21" s="46"/>
      <c r="AA21" s="46"/>
      <c r="AB21" s="46"/>
      <c r="AC21" s="18"/>
    </row>
    <row r="22" spans="2:29" s="4" customFormat="1" ht="21" customHeight="1" x14ac:dyDescent="0.2">
      <c r="B22" s="117"/>
      <c r="C22" s="119" t="s">
        <v>8</v>
      </c>
      <c r="D22" s="119"/>
      <c r="E22" s="119"/>
      <c r="F22" s="119"/>
      <c r="G22" s="44"/>
      <c r="H22" s="45"/>
      <c r="I22" s="45"/>
      <c r="J22" s="45"/>
      <c r="K22" s="45"/>
      <c r="L22" s="45"/>
      <c r="M22" s="45"/>
      <c r="N22" s="45"/>
      <c r="O22" s="45"/>
      <c r="P22" s="45"/>
      <c r="Q22" s="45"/>
      <c r="R22" s="46"/>
      <c r="S22" s="46"/>
      <c r="T22" s="18"/>
      <c r="U22" s="121" t="s">
        <v>10</v>
      </c>
      <c r="V22" s="122"/>
      <c r="W22" s="47"/>
      <c r="X22" s="46"/>
      <c r="Y22" s="46"/>
      <c r="Z22" s="46"/>
      <c r="AA22" s="46"/>
      <c r="AB22" s="46"/>
      <c r="AC22" s="18"/>
    </row>
    <row r="23" spans="2:29" s="4" customFormat="1" ht="21" customHeight="1" x14ac:dyDescent="0.2">
      <c r="B23" s="116">
        <v>4</v>
      </c>
      <c r="C23" s="119" t="s">
        <v>9</v>
      </c>
      <c r="D23" s="119"/>
      <c r="E23" s="119"/>
      <c r="F23" s="119"/>
      <c r="G23" s="44"/>
      <c r="H23" s="45"/>
      <c r="I23" s="45"/>
      <c r="J23" s="45"/>
      <c r="K23" s="45"/>
      <c r="L23" s="45"/>
      <c r="M23" s="45"/>
      <c r="N23" s="45"/>
      <c r="O23" s="45"/>
      <c r="P23" s="45"/>
      <c r="Q23" s="45"/>
      <c r="R23" s="46"/>
      <c r="S23" s="46"/>
      <c r="T23" s="18"/>
      <c r="U23" s="121" t="s">
        <v>7</v>
      </c>
      <c r="V23" s="122"/>
      <c r="W23" s="47"/>
      <c r="X23" s="46"/>
      <c r="Y23" s="46"/>
      <c r="Z23" s="46"/>
      <c r="AA23" s="46"/>
      <c r="AB23" s="46"/>
      <c r="AC23" s="18"/>
    </row>
    <row r="24" spans="2:29" s="4" customFormat="1" ht="21" customHeight="1" x14ac:dyDescent="0.2">
      <c r="B24" s="117"/>
      <c r="C24" s="119" t="s">
        <v>8</v>
      </c>
      <c r="D24" s="119"/>
      <c r="E24" s="119"/>
      <c r="F24" s="119"/>
      <c r="G24" s="44"/>
      <c r="H24" s="45"/>
      <c r="I24" s="45"/>
      <c r="J24" s="45"/>
      <c r="K24" s="45"/>
      <c r="L24" s="45"/>
      <c r="M24" s="45"/>
      <c r="N24" s="45"/>
      <c r="O24" s="45"/>
      <c r="P24" s="45"/>
      <c r="Q24" s="45"/>
      <c r="R24" s="46"/>
      <c r="S24" s="46"/>
      <c r="T24" s="18"/>
      <c r="U24" s="121" t="s">
        <v>10</v>
      </c>
      <c r="V24" s="122"/>
      <c r="W24" s="47"/>
      <c r="X24" s="46"/>
      <c r="Y24" s="46"/>
      <c r="Z24" s="46"/>
      <c r="AA24" s="46"/>
      <c r="AB24" s="46"/>
      <c r="AC24" s="18"/>
    </row>
    <row r="25" spans="2:29" s="4" customFormat="1" ht="21" customHeight="1" x14ac:dyDescent="0.2">
      <c r="B25" s="116">
        <v>5</v>
      </c>
      <c r="C25" s="119" t="s">
        <v>9</v>
      </c>
      <c r="D25" s="119"/>
      <c r="E25" s="119"/>
      <c r="F25" s="119"/>
      <c r="G25" s="44"/>
      <c r="H25" s="45"/>
      <c r="I25" s="45"/>
      <c r="J25" s="45"/>
      <c r="K25" s="45"/>
      <c r="L25" s="45"/>
      <c r="M25" s="45"/>
      <c r="N25" s="45"/>
      <c r="O25" s="45"/>
      <c r="P25" s="45"/>
      <c r="Q25" s="45"/>
      <c r="R25" s="46"/>
      <c r="S25" s="46"/>
      <c r="T25" s="18"/>
      <c r="U25" s="121" t="s">
        <v>7</v>
      </c>
      <c r="V25" s="122"/>
      <c r="W25" s="47"/>
      <c r="X25" s="46"/>
      <c r="Y25" s="46"/>
      <c r="Z25" s="46"/>
      <c r="AA25" s="46"/>
      <c r="AB25" s="46"/>
      <c r="AC25" s="18"/>
    </row>
    <row r="26" spans="2:29" s="4" customFormat="1" ht="21" customHeight="1" x14ac:dyDescent="0.2">
      <c r="B26" s="117"/>
      <c r="C26" s="119" t="s">
        <v>8</v>
      </c>
      <c r="D26" s="119"/>
      <c r="E26" s="119"/>
      <c r="F26" s="119"/>
      <c r="G26" s="44"/>
      <c r="H26" s="45"/>
      <c r="I26" s="45"/>
      <c r="J26" s="45"/>
      <c r="K26" s="45"/>
      <c r="L26" s="45"/>
      <c r="M26" s="45"/>
      <c r="N26" s="45"/>
      <c r="O26" s="45"/>
      <c r="P26" s="45"/>
      <c r="Q26" s="45"/>
      <c r="R26" s="46"/>
      <c r="S26" s="46"/>
      <c r="T26" s="18"/>
      <c r="U26" s="121" t="s">
        <v>10</v>
      </c>
      <c r="V26" s="122"/>
      <c r="W26" s="47"/>
      <c r="X26" s="46"/>
      <c r="Y26" s="46"/>
      <c r="Z26" s="46"/>
      <c r="AA26" s="46"/>
      <c r="AB26" s="46"/>
      <c r="AC26" s="18"/>
    </row>
    <row r="27" spans="2:29" s="4" customFormat="1" ht="41.25" customHeight="1" x14ac:dyDescent="0.2">
      <c r="B27" s="125" t="s">
        <v>82</v>
      </c>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row>
    <row r="28" spans="2:29" s="4" customFormat="1" ht="15" customHeight="1" x14ac:dyDescent="0.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row>
    <row r="29" spans="2:29" s="4" customFormat="1" ht="17.25" customHeight="1" x14ac:dyDescent="0.2">
      <c r="B29" s="74" t="s">
        <v>46</v>
      </c>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row>
    <row r="30" spans="2:29" s="4" customFormat="1" ht="17.25" customHeight="1" x14ac:dyDescent="0.2">
      <c r="B30" s="116">
        <v>1</v>
      </c>
      <c r="C30" s="119" t="s">
        <v>45</v>
      </c>
      <c r="D30" s="119"/>
      <c r="E30" s="119"/>
      <c r="F30" s="120"/>
      <c r="G30" s="44"/>
      <c r="H30" s="45"/>
      <c r="I30" s="45"/>
      <c r="J30" s="45"/>
      <c r="K30" s="45"/>
      <c r="L30" s="45"/>
      <c r="M30" s="45"/>
      <c r="N30" s="45"/>
      <c r="O30" s="45"/>
      <c r="P30" s="45"/>
      <c r="Q30" s="45"/>
      <c r="R30" s="46"/>
      <c r="S30" s="46"/>
      <c r="T30" s="18"/>
      <c r="U30" s="121" t="s">
        <v>7</v>
      </c>
      <c r="V30" s="122"/>
      <c r="W30" s="47"/>
      <c r="X30" s="46"/>
      <c r="Y30" s="46"/>
      <c r="Z30" s="46"/>
      <c r="AA30" s="46"/>
      <c r="AB30" s="46"/>
      <c r="AC30" s="18"/>
    </row>
    <row r="31" spans="2:29" s="4" customFormat="1" ht="17.25" customHeight="1" x14ac:dyDescent="0.2">
      <c r="B31" s="117"/>
      <c r="C31" s="119" t="s">
        <v>8</v>
      </c>
      <c r="D31" s="119"/>
      <c r="E31" s="119"/>
      <c r="F31" s="119"/>
      <c r="G31" s="44"/>
      <c r="H31" s="45"/>
      <c r="I31" s="45"/>
      <c r="J31" s="45"/>
      <c r="K31" s="45"/>
      <c r="L31" s="45"/>
      <c r="M31" s="45"/>
      <c r="N31" s="45"/>
      <c r="O31" s="45"/>
      <c r="P31" s="45"/>
      <c r="Q31" s="45"/>
      <c r="R31" s="46"/>
      <c r="S31" s="46"/>
      <c r="T31" s="18"/>
      <c r="U31" s="121" t="s">
        <v>10</v>
      </c>
      <c r="V31" s="122"/>
      <c r="W31" s="47"/>
      <c r="X31" s="46"/>
      <c r="Y31" s="46"/>
      <c r="Z31" s="46"/>
      <c r="AA31" s="46"/>
      <c r="AB31" s="46"/>
      <c r="AC31" s="18"/>
    </row>
    <row r="32" spans="2:29" s="4" customFormat="1" ht="15.75" customHeight="1" x14ac:dyDescent="0.2">
      <c r="B32" s="79" t="s">
        <v>53</v>
      </c>
      <c r="C32" s="77"/>
      <c r="D32" s="77"/>
      <c r="E32" s="77"/>
      <c r="F32" s="77"/>
      <c r="G32" s="58"/>
      <c r="H32" s="58"/>
      <c r="I32" s="58"/>
      <c r="J32" s="58"/>
      <c r="K32" s="58"/>
      <c r="L32" s="58"/>
      <c r="M32" s="58"/>
      <c r="N32" s="58"/>
      <c r="O32" s="58"/>
      <c r="P32" s="58"/>
      <c r="Q32" s="58"/>
      <c r="R32" s="31"/>
      <c r="S32" s="31"/>
      <c r="T32" s="31"/>
      <c r="U32" s="78"/>
      <c r="V32" s="78"/>
      <c r="W32" s="31"/>
      <c r="X32" s="31"/>
      <c r="Y32" s="31"/>
      <c r="Z32" s="31"/>
      <c r="AA32" s="31"/>
      <c r="AB32" s="31"/>
      <c r="AC32" s="31"/>
    </row>
    <row r="33" spans="1:32" s="4" customFormat="1" ht="10.5" customHeight="1" thickBot="1" x14ac:dyDescent="0.25">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row>
    <row r="34" spans="1:32" ht="17.25" customHeight="1" thickBot="1" x14ac:dyDescent="0.25">
      <c r="A34" s="4"/>
      <c r="B34" s="127" t="s">
        <v>16</v>
      </c>
      <c r="C34" s="128"/>
      <c r="D34" s="128"/>
      <c r="E34" s="128"/>
      <c r="F34" s="128"/>
      <c r="G34" s="133"/>
      <c r="H34" s="134"/>
      <c r="I34" s="135"/>
      <c r="J34" s="31" t="s">
        <v>6</v>
      </c>
      <c r="K34" s="31"/>
      <c r="L34" s="31"/>
      <c r="M34" s="31"/>
      <c r="N34" s="78"/>
      <c r="O34" s="31"/>
      <c r="P34" s="78"/>
      <c r="Q34" s="78"/>
      <c r="R34" s="30"/>
      <c r="S34" s="30"/>
      <c r="T34" s="30"/>
      <c r="U34" s="30"/>
      <c r="V34" s="78"/>
      <c r="W34" s="4"/>
      <c r="X34" s="69"/>
      <c r="Y34" s="69"/>
      <c r="Z34" s="69"/>
      <c r="AA34" s="77"/>
      <c r="AB34" s="4"/>
      <c r="AC34" s="4"/>
      <c r="AD34" s="4"/>
      <c r="AF34" s="9">
        <f>300000*G34</f>
        <v>0</v>
      </c>
    </row>
    <row r="35" spans="1:32" ht="23.25" customHeight="1" x14ac:dyDescent="0.2">
      <c r="A35" s="4"/>
      <c r="B35" s="79" t="s">
        <v>54</v>
      </c>
      <c r="C35" s="4"/>
      <c r="D35" s="4"/>
      <c r="E35" s="78"/>
      <c r="F35" s="78"/>
      <c r="G35" s="30"/>
      <c r="H35" s="30"/>
      <c r="I35" s="30"/>
      <c r="J35" s="30"/>
      <c r="K35" s="78"/>
      <c r="L35" s="78"/>
      <c r="M35" s="78"/>
      <c r="N35" s="78"/>
      <c r="O35" s="31"/>
      <c r="P35" s="78"/>
      <c r="Q35" s="78"/>
      <c r="R35" s="30"/>
      <c r="S35" s="30"/>
      <c r="T35" s="30"/>
      <c r="U35" s="30"/>
      <c r="V35" s="78"/>
      <c r="W35" s="4"/>
      <c r="X35" s="69"/>
      <c r="Y35" s="69"/>
      <c r="Z35" s="69"/>
      <c r="AA35" s="77"/>
      <c r="AB35" s="4"/>
      <c r="AC35" s="4"/>
      <c r="AD35" s="4"/>
      <c r="AF35" s="9">
        <f>400000*G34</f>
        <v>0</v>
      </c>
    </row>
    <row r="36" spans="1:32" ht="17.25" customHeight="1" thickBot="1" x14ac:dyDescent="0.25">
      <c r="A36" s="4"/>
      <c r="B36" s="104" t="s">
        <v>69</v>
      </c>
      <c r="C36" s="4"/>
      <c r="D36" s="4"/>
      <c r="E36" s="48"/>
      <c r="F36" s="48"/>
      <c r="G36" s="48"/>
      <c r="H36" s="48"/>
      <c r="I36" s="48"/>
      <c r="J36" s="48"/>
      <c r="K36" s="48"/>
      <c r="L36" s="48"/>
      <c r="M36" s="48"/>
      <c r="N36" s="48"/>
      <c r="O36" s="48"/>
      <c r="P36" s="48"/>
      <c r="Q36" s="48"/>
      <c r="R36" s="48"/>
      <c r="S36" s="48"/>
      <c r="T36" s="48"/>
      <c r="U36" s="48"/>
      <c r="V36" s="48"/>
      <c r="W36" s="48"/>
      <c r="X36" s="48"/>
      <c r="Y36" s="48"/>
      <c r="Z36" s="48"/>
      <c r="AA36" s="48"/>
      <c r="AB36" s="48"/>
      <c r="AC36" s="4"/>
      <c r="AD36" s="4"/>
    </row>
    <row r="37" spans="1:32" ht="17.25" customHeight="1" thickBot="1" x14ac:dyDescent="0.25">
      <c r="A37" s="4"/>
      <c r="B37" s="155" t="s">
        <v>16</v>
      </c>
      <c r="C37" s="156"/>
      <c r="D37" s="156"/>
      <c r="E37" s="156"/>
      <c r="F37" s="157"/>
      <c r="G37" s="158">
        <f>G34</f>
        <v>0</v>
      </c>
      <c r="H37" s="159"/>
      <c r="I37" s="160"/>
      <c r="J37" s="5" t="s">
        <v>11</v>
      </c>
      <c r="K37" s="161" t="s">
        <v>55</v>
      </c>
      <c r="L37" s="162"/>
      <c r="M37" s="162"/>
      <c r="N37" s="162"/>
      <c r="O37" s="162"/>
      <c r="P37" s="163"/>
      <c r="Q37" s="1" t="s">
        <v>12</v>
      </c>
      <c r="R37" s="164" t="s">
        <v>29</v>
      </c>
      <c r="S37" s="165"/>
      <c r="T37" s="165"/>
      <c r="U37" s="165"/>
      <c r="V37" s="166">
        <f>IF(AF35&gt;=2000000,2000000,AF35)</f>
        <v>0</v>
      </c>
      <c r="W37" s="167"/>
      <c r="X37" s="167"/>
      <c r="Y37" s="168"/>
      <c r="Z37" s="3" t="s">
        <v>1</v>
      </c>
      <c r="AA37" s="3"/>
      <c r="AB37" s="48"/>
      <c r="AC37" s="4"/>
      <c r="AD37" s="4"/>
    </row>
    <row r="38" spans="1:32" s="7" customFormat="1" ht="11.25" customHeight="1" x14ac:dyDescent="0.2">
      <c r="B38" s="153" t="s">
        <v>68</v>
      </c>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row>
    <row r="39" spans="1:32" s="7" customFormat="1" ht="11.25" customHeight="1" x14ac:dyDescent="0.2">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row>
    <row r="40" spans="1:32" s="7" customFormat="1" ht="12.75" customHeight="1" x14ac:dyDescent="0.2">
      <c r="B40" s="154"/>
      <c r="C40" s="154"/>
      <c r="D40" s="154"/>
      <c r="E40" s="154"/>
      <c r="F40" s="154"/>
      <c r="G40" s="68"/>
      <c r="H40" s="151"/>
      <c r="I40" s="151"/>
      <c r="J40" s="151"/>
      <c r="K40" s="151"/>
      <c r="L40" s="151"/>
      <c r="M40" s="151"/>
      <c r="N40" s="151"/>
      <c r="O40" s="151"/>
      <c r="P40" s="151"/>
      <c r="Q40" s="50"/>
      <c r="R40" s="151"/>
      <c r="S40" s="151"/>
      <c r="T40" s="151"/>
      <c r="U40" s="151"/>
      <c r="V40" s="152"/>
      <c r="W40" s="152"/>
      <c r="X40" s="152"/>
      <c r="Y40" s="152"/>
      <c r="Z40" s="152"/>
      <c r="AA40" s="152"/>
      <c r="AB40" s="50"/>
    </row>
    <row r="41" spans="1:32" s="7" customFormat="1" ht="17.25" customHeight="1" thickBot="1" x14ac:dyDescent="0.25">
      <c r="B41" s="76" t="s">
        <v>66</v>
      </c>
      <c r="E41" s="14"/>
      <c r="F41" s="14"/>
      <c r="H41" s="50"/>
      <c r="I41" s="50"/>
      <c r="J41" s="50"/>
      <c r="K41" s="50"/>
      <c r="L41" s="50"/>
      <c r="M41" s="68"/>
      <c r="N41" s="68"/>
      <c r="O41" s="68"/>
      <c r="P41" s="68"/>
      <c r="Q41" s="68"/>
      <c r="R41" s="69"/>
      <c r="S41" s="69"/>
      <c r="T41" s="69"/>
      <c r="U41" s="69"/>
      <c r="V41" s="69"/>
      <c r="W41" s="50"/>
      <c r="X41" s="50"/>
      <c r="Z41" s="14"/>
      <c r="AA41" s="14"/>
    </row>
    <row r="42" spans="1:32" s="7" customFormat="1" ht="17.25" customHeight="1" thickBot="1" x14ac:dyDescent="0.25">
      <c r="B42" s="106" t="s">
        <v>70</v>
      </c>
      <c r="C42" s="107"/>
      <c r="D42" s="107"/>
      <c r="E42" s="107"/>
      <c r="F42" s="107"/>
      <c r="G42" s="143">
        <f>MIN(G14,V37)</f>
        <v>0</v>
      </c>
      <c r="H42" s="144"/>
      <c r="I42" s="144"/>
      <c r="J42" s="144"/>
      <c r="K42" s="145"/>
      <c r="L42" s="31" t="s">
        <v>27</v>
      </c>
      <c r="M42" s="31" t="s">
        <v>19</v>
      </c>
      <c r="N42" s="31" t="s">
        <v>28</v>
      </c>
      <c r="O42" s="31"/>
      <c r="P42" s="78"/>
      <c r="Q42" s="78"/>
      <c r="R42" s="30"/>
      <c r="S42" s="30"/>
      <c r="T42" s="30"/>
      <c r="U42" s="30"/>
      <c r="V42" s="78"/>
      <c r="X42" s="69"/>
      <c r="Y42" s="69"/>
      <c r="Z42" s="69"/>
      <c r="AA42" s="68"/>
    </row>
    <row r="43" spans="1:32" s="7" customFormat="1" ht="17.25" customHeight="1" x14ac:dyDescent="0.2">
      <c r="B43" s="49"/>
      <c r="C43" s="49"/>
      <c r="D43" s="49"/>
      <c r="E43" s="49"/>
      <c r="F43" s="49"/>
      <c r="G43" s="30"/>
      <c r="H43" s="30"/>
      <c r="I43" s="30"/>
      <c r="J43" s="30"/>
      <c r="K43" s="30"/>
      <c r="L43" s="30"/>
      <c r="M43" s="52"/>
      <c r="N43" s="31"/>
      <c r="O43" s="31"/>
      <c r="P43" s="29"/>
      <c r="Q43" s="29"/>
      <c r="R43" s="30"/>
      <c r="S43" s="30"/>
      <c r="T43" s="30"/>
      <c r="U43" s="30"/>
      <c r="V43" s="29"/>
      <c r="X43" s="21"/>
      <c r="Y43" s="21"/>
      <c r="Z43" s="21"/>
      <c r="AA43" s="49"/>
    </row>
    <row r="44" spans="1:32" ht="17.25" customHeight="1" thickBot="1" x14ac:dyDescent="0.25">
      <c r="A44" s="90"/>
      <c r="B44" s="93" t="s">
        <v>60</v>
      </c>
      <c r="C44" s="88"/>
      <c r="D44" s="88"/>
      <c r="E44" s="86"/>
      <c r="F44" s="86"/>
      <c r="G44" s="87"/>
      <c r="H44" s="87"/>
      <c r="I44" s="87"/>
      <c r="J44" s="87"/>
      <c r="K44" s="86"/>
      <c r="L44" s="86"/>
      <c r="M44" s="86"/>
      <c r="N44" s="86"/>
      <c r="O44" s="85"/>
      <c r="P44" s="86"/>
      <c r="Q44" s="86"/>
      <c r="R44" s="87"/>
      <c r="S44" s="87"/>
      <c r="T44" s="87"/>
      <c r="U44" s="87"/>
      <c r="V44" s="86"/>
      <c r="W44" s="88"/>
      <c r="X44" s="89"/>
      <c r="Y44" s="90"/>
    </row>
    <row r="45" spans="1:32" ht="17.25" customHeight="1" thickBot="1" x14ac:dyDescent="0.25">
      <c r="A45" s="103"/>
      <c r="B45" s="106" t="s">
        <v>64</v>
      </c>
      <c r="C45" s="107"/>
      <c r="D45" s="107"/>
      <c r="E45" s="107"/>
      <c r="F45" s="107"/>
      <c r="G45" s="108"/>
      <c r="H45" s="109"/>
      <c r="I45" s="109"/>
      <c r="J45" s="109"/>
      <c r="K45" s="110"/>
      <c r="L45" s="98" t="s">
        <v>1</v>
      </c>
      <c r="M45" s="98" t="s">
        <v>19</v>
      </c>
      <c r="N45" s="98" t="s">
        <v>63</v>
      </c>
      <c r="O45" s="98"/>
      <c r="P45" s="99"/>
      <c r="Q45" s="99"/>
      <c r="R45" s="100"/>
      <c r="S45" s="100"/>
      <c r="T45" s="100"/>
      <c r="U45" s="100"/>
      <c r="V45" s="99"/>
      <c r="W45" s="91"/>
      <c r="X45" s="97"/>
      <c r="Y45" s="103"/>
    </row>
    <row r="46" spans="1:32" ht="17.25" customHeight="1" x14ac:dyDescent="0.2">
      <c r="A46" s="103"/>
      <c r="B46" s="111"/>
      <c r="C46" s="111"/>
      <c r="D46" s="111"/>
      <c r="E46" s="111"/>
      <c r="F46" s="111"/>
      <c r="G46" s="112"/>
      <c r="H46" s="112"/>
      <c r="I46" s="112"/>
      <c r="J46" s="112"/>
      <c r="K46" s="112"/>
      <c r="L46" s="98"/>
      <c r="M46" s="98"/>
      <c r="N46" s="105" t="s">
        <v>74</v>
      </c>
      <c r="O46" s="98"/>
      <c r="P46" s="99"/>
      <c r="Q46" s="99"/>
      <c r="R46" s="100"/>
      <c r="S46" s="100"/>
      <c r="T46" s="100"/>
      <c r="U46" s="100"/>
      <c r="V46" s="99"/>
      <c r="W46" s="91"/>
      <c r="X46" s="97"/>
      <c r="Y46" s="103"/>
    </row>
    <row r="47" spans="1:32" ht="17.25" customHeight="1" thickBot="1" x14ac:dyDescent="0.25">
      <c r="A47" s="103"/>
      <c r="B47" s="93" t="s">
        <v>62</v>
      </c>
      <c r="C47" s="103"/>
      <c r="D47" s="103"/>
      <c r="E47" s="103"/>
      <c r="F47" s="103"/>
      <c r="G47" s="103"/>
      <c r="H47" s="103"/>
      <c r="I47" s="103"/>
      <c r="J47" s="103"/>
      <c r="K47" s="103"/>
      <c r="L47" s="103"/>
      <c r="M47" s="103"/>
      <c r="N47" s="103"/>
      <c r="O47" s="103"/>
      <c r="P47" s="103"/>
      <c r="Q47" s="103"/>
      <c r="R47" s="103"/>
      <c r="S47" s="103"/>
      <c r="T47" s="103"/>
      <c r="U47" s="103"/>
      <c r="V47" s="103"/>
      <c r="W47" s="103"/>
      <c r="X47" s="103"/>
      <c r="Y47" s="103"/>
    </row>
    <row r="48" spans="1:32" ht="17.25" customHeight="1" thickBot="1" x14ac:dyDescent="0.25">
      <c r="A48" s="103"/>
      <c r="B48" s="106" t="s">
        <v>72</v>
      </c>
      <c r="C48" s="107"/>
      <c r="D48" s="107"/>
      <c r="E48" s="107"/>
      <c r="F48" s="107"/>
      <c r="G48" s="113">
        <f>G42-G45</f>
        <v>0</v>
      </c>
      <c r="H48" s="114"/>
      <c r="I48" s="114"/>
      <c r="J48" s="114"/>
      <c r="K48" s="115"/>
      <c r="L48" s="98" t="s">
        <v>1</v>
      </c>
      <c r="M48" s="98" t="s">
        <v>19</v>
      </c>
      <c r="N48" s="98" t="s">
        <v>61</v>
      </c>
      <c r="O48" s="98"/>
      <c r="P48" s="99"/>
      <c r="Q48" s="99"/>
      <c r="R48" s="100"/>
      <c r="S48" s="100"/>
      <c r="T48" s="100"/>
      <c r="U48" s="100"/>
      <c r="V48" s="99"/>
      <c r="W48" s="91"/>
      <c r="X48" s="97"/>
      <c r="Y48" s="103"/>
    </row>
  </sheetData>
  <mergeCells count="76">
    <mergeCell ref="B37:F37"/>
    <mergeCell ref="G37:I37"/>
    <mergeCell ref="K37:P37"/>
    <mergeCell ref="R37:U37"/>
    <mergeCell ref="V37:Y37"/>
    <mergeCell ref="V40:AA40"/>
    <mergeCell ref="R40:U40"/>
    <mergeCell ref="U18:V18"/>
    <mergeCell ref="U19:V19"/>
    <mergeCell ref="U25:V25"/>
    <mergeCell ref="U26:V26"/>
    <mergeCell ref="B38:AC39"/>
    <mergeCell ref="U20:V20"/>
    <mergeCell ref="U21:V21"/>
    <mergeCell ref="U22:V22"/>
    <mergeCell ref="U23:V23"/>
    <mergeCell ref="U24:V24"/>
    <mergeCell ref="B17:B18"/>
    <mergeCell ref="B19:B20"/>
    <mergeCell ref="B40:F40"/>
    <mergeCell ref="B25:B26"/>
    <mergeCell ref="B42:F42"/>
    <mergeCell ref="G42:K42"/>
    <mergeCell ref="B14:F14"/>
    <mergeCell ref="G14:K14"/>
    <mergeCell ref="C18:F18"/>
    <mergeCell ref="C19:F19"/>
    <mergeCell ref="C20:F20"/>
    <mergeCell ref="C21:F21"/>
    <mergeCell ref="C26:F26"/>
    <mergeCell ref="B34:F34"/>
    <mergeCell ref="C23:F23"/>
    <mergeCell ref="C24:F24"/>
    <mergeCell ref="C25:F25"/>
    <mergeCell ref="C22:F22"/>
    <mergeCell ref="B23:B24"/>
    <mergeCell ref="H40:P40"/>
    <mergeCell ref="G34:I34"/>
    <mergeCell ref="X6:Y6"/>
    <mergeCell ref="AB10:AC10"/>
    <mergeCell ref="AA6:AC6"/>
    <mergeCell ref="AB7:AC9"/>
    <mergeCell ref="R7:U7"/>
    <mergeCell ref="X7:Y7"/>
    <mergeCell ref="G10:J10"/>
    <mergeCell ref="R10:U10"/>
    <mergeCell ref="X10:Y10"/>
    <mergeCell ref="G9:J9"/>
    <mergeCell ref="R9:U9"/>
    <mergeCell ref="G8:J8"/>
    <mergeCell ref="R8:U8"/>
    <mergeCell ref="A3:AD3"/>
    <mergeCell ref="AA1:AD1"/>
    <mergeCell ref="B11:Y12"/>
    <mergeCell ref="M10:Q10"/>
    <mergeCell ref="G7:J7"/>
    <mergeCell ref="X8:Y8"/>
    <mergeCell ref="B6:K6"/>
    <mergeCell ref="M6:V6"/>
    <mergeCell ref="B21:B22"/>
    <mergeCell ref="X9:Y9"/>
    <mergeCell ref="B30:B31"/>
    <mergeCell ref="C30:F30"/>
    <mergeCell ref="U30:V30"/>
    <mergeCell ref="C31:F31"/>
    <mergeCell ref="U31:V31"/>
    <mergeCell ref="C17:F17"/>
    <mergeCell ref="B10:F10"/>
    <mergeCell ref="U17:V17"/>
    <mergeCell ref="B27:AC27"/>
    <mergeCell ref="B45:F45"/>
    <mergeCell ref="G45:K45"/>
    <mergeCell ref="B46:F46"/>
    <mergeCell ref="G46:K46"/>
    <mergeCell ref="B48:F48"/>
    <mergeCell ref="G48:K48"/>
  </mergeCells>
  <phoneticPr fontId="1"/>
  <dataValidations count="2">
    <dataValidation imeMode="off" allowBlank="1" showInputMessage="1" showErrorMessage="1" sqref="G14 E35 M10 R15:R26 V34:V35 K35:P35 G34:G35 K7:L10 G16 K16:P16 E16 R34:R35 M34:P34 B10 V7:V10 J34 L5:L6 E7:E9 Q14 U14 L14:O14 G7:G10 R7:R10 L42:N42 M43:N43 M15:P15 V15:V16 V42:V46 M5:P5 R42:R46 B14:B15 E5:K5 AH11:AH13 G42:G46 O42:P43 R30:R32 G37 E44 K44:P44 L48:P48 V48 G48 R48 L45:P46" xr:uid="{00000000-0002-0000-0000-000000000000}"/>
    <dataValidation type="list" allowBlank="1" showInputMessage="1" showErrorMessage="1" sqref="G40:G41 G37" xr:uid="{00000000-0002-0000-0000-000001000000}">
      <formula1>"○"</formula1>
    </dataValidation>
  </dataValidations>
  <printOptions horizontalCentered="1"/>
  <pageMargins left="0.51181102362204722" right="0.35" top="0.55118110236220474" bottom="0.35433070866141736" header="0.31496062992125984" footer="0.31496062992125984"/>
  <pageSetup paperSize="9" scale="83" fitToHeight="0" orientation="portrait" r:id="rId1"/>
  <ignoredErrors>
    <ignoredError sqref="G1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L44"/>
  <sheetViews>
    <sheetView showGridLines="0" showZeros="0" tabSelected="1" view="pageBreakPreview" topLeftCell="A13" zoomScaleNormal="100" zoomScaleSheetLayoutView="100" workbookViewId="0">
      <selection activeCell="B13" sqref="B13"/>
    </sheetView>
  </sheetViews>
  <sheetFormatPr defaultColWidth="8.83203125" defaultRowHeight="17.25" customHeight="1" x14ac:dyDescent="0.2"/>
  <cols>
    <col min="1" max="23" width="4.1640625" style="9" customWidth="1"/>
    <col min="24" max="25" width="5" style="9" customWidth="1"/>
    <col min="26" max="30" width="4.1640625" style="9" customWidth="1"/>
    <col min="31" max="31" width="12.1640625" style="9" customWidth="1"/>
    <col min="32" max="32" width="12.1640625" style="9" hidden="1" customWidth="1"/>
    <col min="33" max="33" width="4" style="9" customWidth="1"/>
    <col min="34" max="34" width="27.5" style="9" customWidth="1"/>
    <col min="35" max="16384" width="8.83203125" style="9"/>
  </cols>
  <sheetData>
    <row r="1" spans="1:38" ht="17.25" customHeight="1" x14ac:dyDescent="0.2">
      <c r="A1" s="64" t="s">
        <v>71</v>
      </c>
      <c r="B1" s="4"/>
      <c r="C1" s="4"/>
      <c r="D1" s="4"/>
      <c r="E1" s="4"/>
      <c r="F1" s="4"/>
      <c r="G1" s="4"/>
      <c r="H1" s="4"/>
      <c r="I1" s="4"/>
      <c r="J1" s="4"/>
      <c r="K1" s="4"/>
      <c r="L1" s="4"/>
      <c r="M1" s="4"/>
      <c r="N1" s="4"/>
      <c r="O1" s="4"/>
      <c r="P1" s="4"/>
      <c r="Q1" s="4"/>
      <c r="R1" s="4"/>
      <c r="S1" s="4"/>
      <c r="T1" s="4"/>
      <c r="U1" s="4"/>
      <c r="V1" s="4"/>
      <c r="W1" s="4"/>
      <c r="X1" s="4"/>
      <c r="Y1" s="4"/>
      <c r="Z1" s="4"/>
      <c r="AA1" s="189" t="s">
        <v>31</v>
      </c>
      <c r="AB1" s="190"/>
      <c r="AC1" s="190"/>
      <c r="AD1" s="191"/>
    </row>
    <row r="2" spans="1:38" ht="8.25"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row>
    <row r="3" spans="1:38" ht="17.25" customHeight="1" x14ac:dyDescent="0.2">
      <c r="A3" s="126" t="s">
        <v>77</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row>
    <row r="4" spans="1:38" ht="8.25" customHeight="1" x14ac:dyDescent="0.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row>
    <row r="5" spans="1:38" ht="17.25" customHeight="1" x14ac:dyDescent="0.2">
      <c r="A5" s="4"/>
      <c r="B5" s="74" t="s">
        <v>47</v>
      </c>
      <c r="C5" s="4"/>
      <c r="D5" s="4"/>
      <c r="E5" s="11"/>
      <c r="F5" s="11"/>
      <c r="G5" s="11"/>
      <c r="H5" s="11"/>
      <c r="I5" s="11"/>
      <c r="J5" s="11"/>
      <c r="K5" s="11"/>
      <c r="L5" s="11"/>
      <c r="M5" s="11"/>
      <c r="N5" s="11"/>
      <c r="O5" s="11"/>
      <c r="P5" s="11"/>
      <c r="Q5" s="12"/>
      <c r="R5" s="12"/>
      <c r="S5" s="4"/>
      <c r="T5" s="13"/>
      <c r="U5" s="13"/>
      <c r="V5" s="10"/>
      <c r="W5" s="14"/>
      <c r="X5" s="14"/>
      <c r="Y5" s="14"/>
      <c r="Z5" s="14"/>
      <c r="AA5" s="15"/>
      <c r="AB5" s="15"/>
      <c r="AC5" s="4"/>
    </row>
    <row r="6" spans="1:38" ht="29.25" customHeight="1" x14ac:dyDescent="0.2">
      <c r="A6" s="4"/>
      <c r="B6" s="132" t="s">
        <v>78</v>
      </c>
      <c r="C6" s="132"/>
      <c r="D6" s="132"/>
      <c r="E6" s="132"/>
      <c r="F6" s="132"/>
      <c r="G6" s="132"/>
      <c r="H6" s="132"/>
      <c r="I6" s="132"/>
      <c r="J6" s="132"/>
      <c r="K6" s="132"/>
      <c r="L6" s="11"/>
      <c r="M6" s="132" t="s">
        <v>79</v>
      </c>
      <c r="N6" s="132"/>
      <c r="O6" s="132"/>
      <c r="P6" s="132"/>
      <c r="Q6" s="132"/>
      <c r="R6" s="132"/>
      <c r="S6" s="132"/>
      <c r="T6" s="132"/>
      <c r="U6" s="132"/>
      <c r="V6" s="132"/>
      <c r="W6" s="14"/>
      <c r="X6" s="136" t="s">
        <v>4</v>
      </c>
      <c r="Y6" s="136"/>
      <c r="Z6" s="14"/>
      <c r="AA6" s="136" t="s">
        <v>5</v>
      </c>
      <c r="AB6" s="136"/>
      <c r="AC6" s="136"/>
    </row>
    <row r="7" spans="1:38" ht="20.25" customHeight="1" x14ac:dyDescent="0.2">
      <c r="A7" s="4"/>
      <c r="B7" s="16" t="s">
        <v>3</v>
      </c>
      <c r="C7" s="54"/>
      <c r="D7" s="17" t="s">
        <v>2</v>
      </c>
      <c r="E7" s="55"/>
      <c r="F7" s="18" t="s">
        <v>0</v>
      </c>
      <c r="G7" s="131"/>
      <c r="H7" s="131"/>
      <c r="I7" s="131"/>
      <c r="J7" s="131"/>
      <c r="K7" s="19" t="s">
        <v>1</v>
      </c>
      <c r="L7" s="20"/>
      <c r="M7" s="16" t="s">
        <v>3</v>
      </c>
      <c r="N7" s="54"/>
      <c r="O7" s="17" t="s">
        <v>2</v>
      </c>
      <c r="P7" s="56"/>
      <c r="Q7" s="18" t="s">
        <v>0</v>
      </c>
      <c r="R7" s="131"/>
      <c r="S7" s="131"/>
      <c r="T7" s="131"/>
      <c r="U7" s="131"/>
      <c r="V7" s="19" t="s">
        <v>1</v>
      </c>
      <c r="W7" s="21"/>
      <c r="X7" s="118" t="str">
        <f>IFERROR(TRUNC((G7-R7)/G7,3),"")</f>
        <v/>
      </c>
      <c r="Y7" s="118"/>
      <c r="Z7" s="21"/>
      <c r="AA7" s="22" t="str">
        <f>IF(X7="","",IF(X7&gt;=0.5,"○",""))</f>
        <v/>
      </c>
      <c r="AB7" s="138" t="s">
        <v>13</v>
      </c>
      <c r="AC7" s="138"/>
    </row>
    <row r="8" spans="1:38" ht="20.25" customHeight="1" thickBot="1" x14ac:dyDescent="0.25">
      <c r="A8" s="4"/>
      <c r="B8" s="16" t="s">
        <v>3</v>
      </c>
      <c r="C8" s="54"/>
      <c r="D8" s="17" t="s">
        <v>2</v>
      </c>
      <c r="E8" s="55"/>
      <c r="F8" s="18" t="s">
        <v>0</v>
      </c>
      <c r="G8" s="131"/>
      <c r="H8" s="131"/>
      <c r="I8" s="131"/>
      <c r="J8" s="131"/>
      <c r="K8" s="19" t="s">
        <v>1</v>
      </c>
      <c r="L8" s="20"/>
      <c r="M8" s="16" t="s">
        <v>3</v>
      </c>
      <c r="N8" s="54"/>
      <c r="O8" s="17" t="s">
        <v>2</v>
      </c>
      <c r="P8" s="56"/>
      <c r="Q8" s="18" t="s">
        <v>0</v>
      </c>
      <c r="R8" s="131"/>
      <c r="S8" s="131"/>
      <c r="T8" s="131"/>
      <c r="U8" s="131"/>
      <c r="V8" s="19" t="s">
        <v>1</v>
      </c>
      <c r="W8" s="21"/>
      <c r="X8" s="118" t="str">
        <f t="shared" ref="X8:X10" si="0">IFERROR(TRUNC((G8-R8)/G8,3),"")</f>
        <v/>
      </c>
      <c r="Y8" s="118"/>
      <c r="Z8" s="21"/>
      <c r="AA8" s="80" t="str">
        <f t="shared" ref="AA8" si="1">IF(X8="","",IF(X8&gt;=0.5,"○",""))</f>
        <v/>
      </c>
      <c r="AB8" s="138"/>
      <c r="AC8" s="138"/>
      <c r="AG8" s="9" t="s">
        <v>43</v>
      </c>
    </row>
    <row r="9" spans="1:38" ht="20.25" customHeight="1" thickTop="1" thickBot="1" x14ac:dyDescent="0.25">
      <c r="A9" s="4"/>
      <c r="B9" s="16" t="s">
        <v>3</v>
      </c>
      <c r="C9" s="54"/>
      <c r="D9" s="17" t="s">
        <v>2</v>
      </c>
      <c r="E9" s="55"/>
      <c r="F9" s="18" t="s">
        <v>0</v>
      </c>
      <c r="G9" s="142"/>
      <c r="H9" s="142"/>
      <c r="I9" s="142"/>
      <c r="J9" s="142"/>
      <c r="K9" s="19" t="s">
        <v>1</v>
      </c>
      <c r="L9" s="20"/>
      <c r="M9" s="16" t="s">
        <v>3</v>
      </c>
      <c r="N9" s="54"/>
      <c r="O9" s="17" t="s">
        <v>2</v>
      </c>
      <c r="P9" s="56"/>
      <c r="Q9" s="18" t="s">
        <v>0</v>
      </c>
      <c r="R9" s="142"/>
      <c r="S9" s="142"/>
      <c r="T9" s="142"/>
      <c r="U9" s="142"/>
      <c r="V9" s="19" t="s">
        <v>1</v>
      </c>
      <c r="W9" s="4"/>
      <c r="X9" s="118" t="str">
        <f t="shared" si="0"/>
        <v/>
      </c>
      <c r="Y9" s="118"/>
      <c r="Z9" s="21"/>
      <c r="AA9" s="80" t="str">
        <f>IF(X9="","",IF(X9&gt;=0.5,"○",""))</f>
        <v/>
      </c>
      <c r="AB9" s="138"/>
      <c r="AC9" s="138"/>
      <c r="AG9" s="23" t="s">
        <v>21</v>
      </c>
      <c r="AH9" s="24"/>
      <c r="AI9" s="24"/>
      <c r="AJ9" s="24"/>
      <c r="AK9" s="24"/>
      <c r="AL9" s="25"/>
    </row>
    <row r="10" spans="1:38" ht="20.25" customHeight="1" thickBot="1" x14ac:dyDescent="0.25">
      <c r="A10" s="4"/>
      <c r="B10" s="123" t="s">
        <v>25</v>
      </c>
      <c r="C10" s="123"/>
      <c r="D10" s="123"/>
      <c r="E10" s="123"/>
      <c r="F10" s="124"/>
      <c r="G10" s="139">
        <f>SUM(G7:G9)</f>
        <v>0</v>
      </c>
      <c r="H10" s="140"/>
      <c r="I10" s="140"/>
      <c r="J10" s="141"/>
      <c r="K10" s="26" t="s">
        <v>1</v>
      </c>
      <c r="L10" s="20"/>
      <c r="M10" s="123" t="s">
        <v>15</v>
      </c>
      <c r="N10" s="123"/>
      <c r="O10" s="123"/>
      <c r="P10" s="123"/>
      <c r="Q10" s="124"/>
      <c r="R10" s="139">
        <f>SUM(R7:U9)</f>
        <v>0</v>
      </c>
      <c r="S10" s="140"/>
      <c r="T10" s="140"/>
      <c r="U10" s="141"/>
      <c r="V10" s="26" t="s">
        <v>1</v>
      </c>
      <c r="W10" s="4"/>
      <c r="X10" s="118" t="str">
        <f t="shared" si="0"/>
        <v/>
      </c>
      <c r="Y10" s="118"/>
      <c r="Z10" s="21"/>
      <c r="AA10" s="80" t="str">
        <f>IF(X10="","",IF(X10&gt;=0.3,"○",""))</f>
        <v/>
      </c>
      <c r="AB10" s="137" t="s">
        <v>14</v>
      </c>
      <c r="AC10" s="137"/>
      <c r="AG10" s="27" t="s">
        <v>20</v>
      </c>
      <c r="AH10" s="4"/>
      <c r="AI10" s="4"/>
      <c r="AJ10" s="4"/>
      <c r="AK10" s="4"/>
      <c r="AL10" s="28"/>
    </row>
    <row r="11" spans="1:38" ht="24" customHeight="1" thickBot="1" x14ac:dyDescent="0.25">
      <c r="A11" s="4"/>
      <c r="B11" s="130" t="s">
        <v>80</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21"/>
      <c r="AA11" s="53" t="s">
        <v>17</v>
      </c>
      <c r="AB11" s="53"/>
      <c r="AC11" s="53"/>
      <c r="AG11" s="27"/>
      <c r="AH11" s="32">
        <f>G10-R10</f>
        <v>0</v>
      </c>
      <c r="AI11" s="33" t="s">
        <v>1</v>
      </c>
      <c r="AJ11" s="33"/>
      <c r="AK11" s="33"/>
      <c r="AL11" s="28"/>
    </row>
    <row r="12" spans="1:38" ht="17.25" customHeight="1" x14ac:dyDescent="0.2">
      <c r="A12" s="4"/>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21"/>
      <c r="AA12" s="48"/>
      <c r="AB12" s="48"/>
      <c r="AC12" s="48"/>
      <c r="AG12" s="27"/>
      <c r="AH12" s="33"/>
      <c r="AI12" s="33"/>
      <c r="AJ12" s="33"/>
      <c r="AK12" s="33"/>
      <c r="AL12" s="28"/>
    </row>
    <row r="13" spans="1:38" ht="9.75" customHeight="1" thickBot="1" x14ac:dyDescent="0.25">
      <c r="A13" s="4"/>
      <c r="B13" s="83"/>
      <c r="C13" s="83"/>
      <c r="D13" s="83"/>
      <c r="E13" s="83"/>
      <c r="F13" s="83"/>
      <c r="G13" s="83"/>
      <c r="H13" s="83"/>
      <c r="I13" s="83"/>
      <c r="J13" s="83"/>
      <c r="K13" s="83"/>
      <c r="L13" s="83"/>
      <c r="M13" s="83"/>
      <c r="N13" s="83"/>
      <c r="O13" s="83"/>
      <c r="P13" s="83"/>
      <c r="Q13" s="83"/>
      <c r="R13" s="83"/>
      <c r="S13" s="83"/>
      <c r="T13" s="83"/>
      <c r="U13" s="83"/>
      <c r="V13" s="83"/>
      <c r="W13" s="83"/>
      <c r="X13" s="83"/>
      <c r="Y13" s="83"/>
      <c r="Z13" s="82"/>
      <c r="AA13" s="48"/>
      <c r="AB13" s="48"/>
      <c r="AC13" s="48"/>
      <c r="AG13" s="27"/>
      <c r="AH13" s="33"/>
      <c r="AI13" s="33"/>
      <c r="AJ13" s="33"/>
      <c r="AK13" s="33"/>
      <c r="AL13" s="28"/>
    </row>
    <row r="14" spans="1:38" ht="21.75" customHeight="1" thickBot="1" x14ac:dyDescent="0.25">
      <c r="A14" s="4"/>
      <c r="B14" s="146" t="s">
        <v>24</v>
      </c>
      <c r="C14" s="146"/>
      <c r="D14" s="146"/>
      <c r="E14" s="146"/>
      <c r="F14" s="147"/>
      <c r="G14" s="148">
        <f>MAX(ROUNDDOWN(G10-R10,-3),0)</f>
        <v>0</v>
      </c>
      <c r="H14" s="149"/>
      <c r="I14" s="149"/>
      <c r="J14" s="149"/>
      <c r="K14" s="150"/>
      <c r="L14" s="31" t="s">
        <v>1</v>
      </c>
      <c r="M14" s="31" t="s">
        <v>26</v>
      </c>
      <c r="N14" s="31"/>
      <c r="O14" s="29"/>
      <c r="P14" s="29"/>
      <c r="Q14" s="30"/>
      <c r="R14" s="30"/>
      <c r="S14" s="30"/>
      <c r="T14" s="30"/>
      <c r="U14" s="29"/>
      <c r="V14" s="4"/>
      <c r="W14" s="21"/>
      <c r="Y14" s="21"/>
      <c r="Z14" s="21"/>
      <c r="AA14" s="34"/>
      <c r="AB14" s="4"/>
      <c r="AC14" s="4"/>
      <c r="AG14" s="35" t="s">
        <v>22</v>
      </c>
      <c r="AH14" s="36"/>
      <c r="AI14" s="36"/>
      <c r="AJ14" s="36"/>
      <c r="AK14" s="36"/>
      <c r="AL14" s="37"/>
    </row>
    <row r="15" spans="1:38" ht="12.75" customHeight="1" x14ac:dyDescent="0.2">
      <c r="A15" s="4"/>
      <c r="B15" s="29"/>
      <c r="C15" s="29"/>
      <c r="D15" s="29"/>
      <c r="E15" s="29"/>
      <c r="F15" s="29"/>
      <c r="G15" s="38" t="s">
        <v>18</v>
      </c>
      <c r="H15" s="31"/>
      <c r="I15" s="31"/>
      <c r="J15" s="31"/>
      <c r="K15" s="31"/>
      <c r="L15" s="31"/>
      <c r="M15" s="31"/>
      <c r="N15" s="31"/>
      <c r="O15" s="31"/>
      <c r="P15" s="29"/>
      <c r="Q15" s="29"/>
      <c r="R15" s="30"/>
      <c r="S15" s="30"/>
      <c r="T15" s="30"/>
      <c r="U15" s="30"/>
      <c r="V15" s="29"/>
      <c r="W15" s="4"/>
      <c r="X15" s="21"/>
      <c r="Y15" s="21"/>
      <c r="Z15" s="21"/>
      <c r="AA15" s="34"/>
      <c r="AB15" s="4"/>
      <c r="AC15" s="4"/>
    </row>
    <row r="16" spans="1:38" ht="12.75" customHeight="1" x14ac:dyDescent="0.2">
      <c r="A16" s="4"/>
      <c r="B16" s="29"/>
      <c r="C16" s="29"/>
      <c r="D16" s="29"/>
      <c r="E16" s="29"/>
      <c r="F16" s="29"/>
      <c r="G16" s="38"/>
      <c r="H16" s="31"/>
      <c r="I16" s="31"/>
      <c r="J16" s="31"/>
      <c r="K16" s="31"/>
      <c r="L16" s="31"/>
      <c r="M16" s="31"/>
      <c r="N16" s="31"/>
      <c r="O16" s="31"/>
      <c r="P16" s="29"/>
      <c r="Q16" s="29"/>
      <c r="R16" s="30"/>
      <c r="S16" s="30"/>
      <c r="T16" s="30"/>
      <c r="U16" s="30"/>
      <c r="V16" s="29"/>
      <c r="W16" s="4"/>
      <c r="X16" s="67"/>
      <c r="Y16" s="67"/>
      <c r="Z16" s="67"/>
      <c r="AA16" s="34"/>
      <c r="AB16" s="4"/>
      <c r="AC16" s="4"/>
    </row>
    <row r="17" spans="1:30" ht="18" customHeight="1" x14ac:dyDescent="0.2">
      <c r="A17" s="4"/>
      <c r="B17" s="75" t="s">
        <v>50</v>
      </c>
      <c r="C17" s="39"/>
      <c r="D17" s="39"/>
      <c r="E17" s="40"/>
      <c r="F17" s="40"/>
      <c r="G17" s="30"/>
      <c r="H17" s="30"/>
      <c r="I17" s="30"/>
      <c r="J17" s="30"/>
      <c r="K17" s="78"/>
      <c r="L17" s="78"/>
      <c r="M17" s="78"/>
      <c r="N17" s="78"/>
      <c r="O17" s="31"/>
      <c r="P17" s="78"/>
      <c r="Q17" s="78"/>
      <c r="R17" s="30"/>
      <c r="S17" s="30"/>
      <c r="T17" s="30"/>
      <c r="U17" s="41"/>
      <c r="V17" s="40"/>
      <c r="W17" s="39"/>
      <c r="X17" s="42"/>
      <c r="Y17" s="42"/>
      <c r="Z17" s="42"/>
      <c r="AA17" s="43"/>
      <c r="AB17" s="39"/>
      <c r="AC17" s="39"/>
    </row>
    <row r="18" spans="1:30" ht="17.25" customHeight="1" x14ac:dyDescent="0.2">
      <c r="A18" s="4"/>
      <c r="B18" s="116">
        <v>1</v>
      </c>
      <c r="C18" s="119" t="s">
        <v>9</v>
      </c>
      <c r="D18" s="119"/>
      <c r="E18" s="119"/>
      <c r="F18" s="120"/>
      <c r="G18" s="44"/>
      <c r="H18" s="45"/>
      <c r="I18" s="45"/>
      <c r="J18" s="45"/>
      <c r="K18" s="45"/>
      <c r="L18" s="45"/>
      <c r="M18" s="45"/>
      <c r="N18" s="45"/>
      <c r="O18" s="45"/>
      <c r="P18" s="45"/>
      <c r="Q18" s="45"/>
      <c r="R18" s="46"/>
      <c r="S18" s="46"/>
      <c r="T18" s="18"/>
      <c r="U18" s="121" t="s">
        <v>7</v>
      </c>
      <c r="V18" s="122"/>
      <c r="W18" s="47"/>
      <c r="X18" s="46"/>
      <c r="Y18" s="46"/>
      <c r="Z18" s="46"/>
      <c r="AA18" s="46"/>
      <c r="AB18" s="46"/>
      <c r="AC18" s="18"/>
    </row>
    <row r="19" spans="1:30" ht="17.25" customHeight="1" x14ac:dyDescent="0.2">
      <c r="A19" s="4"/>
      <c r="B19" s="117"/>
      <c r="C19" s="119" t="s">
        <v>8</v>
      </c>
      <c r="D19" s="119"/>
      <c r="E19" s="119"/>
      <c r="F19" s="119"/>
      <c r="G19" s="44"/>
      <c r="H19" s="45"/>
      <c r="I19" s="45"/>
      <c r="J19" s="45"/>
      <c r="K19" s="45"/>
      <c r="L19" s="45"/>
      <c r="M19" s="45"/>
      <c r="N19" s="45"/>
      <c r="O19" s="45"/>
      <c r="P19" s="45"/>
      <c r="Q19" s="45"/>
      <c r="R19" s="46"/>
      <c r="S19" s="46"/>
      <c r="T19" s="18"/>
      <c r="U19" s="121" t="s">
        <v>10</v>
      </c>
      <c r="V19" s="122"/>
      <c r="W19" s="47"/>
      <c r="X19" s="46"/>
      <c r="Y19" s="46"/>
      <c r="Z19" s="46"/>
      <c r="AA19" s="46"/>
      <c r="AB19" s="46"/>
      <c r="AC19" s="18"/>
    </row>
    <row r="20" spans="1:30" ht="12.75" customHeight="1" x14ac:dyDescent="0.2">
      <c r="A20" s="4"/>
      <c r="B20" s="77"/>
      <c r="C20" s="77"/>
      <c r="D20" s="77"/>
      <c r="E20" s="77"/>
      <c r="F20" s="77"/>
      <c r="G20" s="58"/>
      <c r="H20" s="58"/>
      <c r="I20" s="58"/>
      <c r="J20" s="58"/>
      <c r="K20" s="58"/>
      <c r="L20" s="58"/>
      <c r="M20" s="58"/>
      <c r="N20" s="58"/>
      <c r="O20" s="58"/>
      <c r="P20" s="58"/>
      <c r="Q20" s="58"/>
      <c r="R20" s="31"/>
      <c r="S20" s="31"/>
      <c r="T20" s="31"/>
      <c r="U20" s="78"/>
      <c r="V20" s="78"/>
      <c r="W20" s="31"/>
      <c r="X20" s="31"/>
      <c r="Y20" s="31"/>
      <c r="Z20" s="31"/>
      <c r="AA20" s="31"/>
      <c r="AB20" s="31"/>
      <c r="AC20" s="31"/>
    </row>
    <row r="21" spans="1:30" ht="17.25" customHeight="1" thickBot="1" x14ac:dyDescent="0.25">
      <c r="A21" s="4"/>
      <c r="B21" s="74" t="s">
        <v>51</v>
      </c>
      <c r="C21" s="4"/>
      <c r="D21" s="4"/>
      <c r="E21" s="78"/>
      <c r="F21" s="78"/>
      <c r="G21" s="30"/>
      <c r="H21" s="30"/>
      <c r="I21" s="30"/>
      <c r="J21" s="30"/>
      <c r="K21" s="78"/>
      <c r="L21" s="78"/>
      <c r="M21" s="78"/>
      <c r="N21" s="78"/>
      <c r="O21" s="31"/>
      <c r="P21" s="78"/>
      <c r="Q21" s="78"/>
      <c r="R21" s="30"/>
      <c r="S21" s="30"/>
      <c r="T21" s="30"/>
      <c r="U21" s="30"/>
      <c r="V21" s="78"/>
      <c r="W21" s="4"/>
      <c r="X21" s="69"/>
      <c r="Y21" s="69"/>
      <c r="Z21" s="69"/>
      <c r="AA21" s="77"/>
      <c r="AB21" s="4"/>
      <c r="AC21" s="4"/>
    </row>
    <row r="22" spans="1:30" s="4" customFormat="1" ht="17.25" customHeight="1" thickBot="1" x14ac:dyDescent="0.25">
      <c r="B22" s="127" t="s">
        <v>41</v>
      </c>
      <c r="C22" s="128"/>
      <c r="D22" s="128"/>
      <c r="E22" s="128"/>
      <c r="F22" s="128"/>
      <c r="G22" s="186"/>
      <c r="H22" s="187"/>
      <c r="I22" s="188"/>
      <c r="J22" s="31" t="s">
        <v>32</v>
      </c>
      <c r="K22" s="78"/>
      <c r="L22" s="78"/>
      <c r="M22" s="78"/>
      <c r="N22" s="78"/>
      <c r="O22" s="31"/>
      <c r="P22" s="78"/>
      <c r="Q22" s="78"/>
      <c r="R22" s="30"/>
      <c r="S22" s="30"/>
      <c r="T22" s="30"/>
      <c r="U22" s="30"/>
      <c r="V22" s="78"/>
      <c r="X22" s="69"/>
      <c r="Y22" s="69"/>
      <c r="Z22" s="69"/>
      <c r="AA22" s="77"/>
    </row>
    <row r="23" spans="1:30" ht="17.25" customHeight="1" x14ac:dyDescent="0.2">
      <c r="A23" s="4"/>
      <c r="B23" s="59" t="s">
        <v>73</v>
      </c>
      <c r="C23" s="4"/>
      <c r="D23" s="4"/>
      <c r="E23" s="78"/>
      <c r="F23" s="78"/>
      <c r="G23" s="30"/>
      <c r="H23" s="30"/>
      <c r="I23" s="30"/>
      <c r="J23" s="30"/>
      <c r="K23" s="78"/>
      <c r="L23" s="78"/>
      <c r="M23" s="78"/>
      <c r="N23" s="78"/>
      <c r="O23" s="31"/>
      <c r="P23" s="78"/>
      <c r="Q23" s="78"/>
      <c r="R23" s="30"/>
      <c r="S23" s="30"/>
      <c r="T23" s="30"/>
      <c r="U23" s="30"/>
      <c r="V23" s="78"/>
      <c r="W23" s="4"/>
      <c r="X23" s="69"/>
      <c r="Y23" s="69"/>
      <c r="Z23" s="69"/>
      <c r="AA23" s="77"/>
      <c r="AB23" s="4"/>
      <c r="AC23" s="4"/>
    </row>
    <row r="24" spans="1:30" s="4" customFormat="1" ht="10.5" customHeight="1" x14ac:dyDescent="0.2">
      <c r="C24" s="58"/>
      <c r="D24" s="58"/>
      <c r="E24" s="58"/>
      <c r="F24" s="58"/>
      <c r="G24" s="58"/>
      <c r="H24" s="58"/>
      <c r="I24" s="58"/>
      <c r="J24" s="58"/>
      <c r="K24" s="58"/>
      <c r="L24" s="58"/>
      <c r="M24" s="58"/>
      <c r="N24" s="58"/>
      <c r="O24" s="58"/>
      <c r="P24" s="58"/>
      <c r="Q24" s="58"/>
      <c r="R24" s="31"/>
      <c r="S24" s="31"/>
      <c r="T24" s="31"/>
      <c r="U24" s="31"/>
      <c r="V24" s="31"/>
      <c r="W24" s="31"/>
      <c r="X24" s="31"/>
      <c r="Y24" s="31"/>
      <c r="Z24" s="31"/>
      <c r="AA24" s="31"/>
      <c r="AB24" s="31"/>
      <c r="AC24" s="31"/>
    </row>
    <row r="25" spans="1:30" s="4" customFormat="1" ht="21" customHeight="1" x14ac:dyDescent="0.2">
      <c r="B25" s="60" t="s">
        <v>39</v>
      </c>
      <c r="C25" s="169" t="s">
        <v>33</v>
      </c>
      <c r="D25" s="170"/>
      <c r="E25" s="170"/>
      <c r="F25" s="171"/>
      <c r="G25" s="178" t="s">
        <v>59</v>
      </c>
      <c r="H25" s="179"/>
      <c r="I25" s="179"/>
      <c r="J25" s="179"/>
      <c r="K25" s="180"/>
      <c r="L25" s="172" t="s">
        <v>40</v>
      </c>
      <c r="M25" s="172"/>
      <c r="N25" s="172"/>
      <c r="O25" s="172"/>
      <c r="P25" s="58"/>
      <c r="Q25" s="58"/>
      <c r="R25" s="31"/>
      <c r="S25" s="31"/>
      <c r="T25" s="31"/>
      <c r="U25" s="31"/>
      <c r="V25" s="31"/>
      <c r="W25" s="31"/>
      <c r="X25" s="31"/>
      <c r="Y25" s="31"/>
      <c r="Z25" s="31"/>
      <c r="AA25" s="31"/>
      <c r="AB25" s="31"/>
      <c r="AC25" s="31"/>
    </row>
    <row r="26" spans="1:30" s="4" customFormat="1" ht="21" customHeight="1" x14ac:dyDescent="0.2">
      <c r="B26" s="71">
        <v>1</v>
      </c>
      <c r="C26" s="120" t="s">
        <v>44</v>
      </c>
      <c r="D26" s="176"/>
      <c r="E26" s="176"/>
      <c r="F26" s="177"/>
      <c r="G26" s="181" t="s">
        <v>55</v>
      </c>
      <c r="H26" s="182"/>
      <c r="I26" s="182"/>
      <c r="J26" s="182"/>
      <c r="K26" s="183"/>
      <c r="L26" s="173" t="str">
        <f>IF(G22="","",IF(AND(G22&lt;10,G22&gt;=0),"○",""))</f>
        <v/>
      </c>
      <c r="M26" s="174"/>
      <c r="N26" s="174"/>
      <c r="O26" s="175"/>
      <c r="P26" s="58"/>
      <c r="Q26" s="58"/>
      <c r="R26" s="31"/>
      <c r="S26" s="31"/>
      <c r="T26" s="31"/>
      <c r="U26" s="31"/>
      <c r="V26" s="31"/>
      <c r="W26" s="31"/>
      <c r="X26" s="31"/>
      <c r="Y26" s="31"/>
      <c r="Z26" s="31"/>
      <c r="AA26" s="31"/>
      <c r="AB26" s="31"/>
      <c r="AC26" s="31"/>
    </row>
    <row r="27" spans="1:30" s="4" customFormat="1" ht="21" customHeight="1" x14ac:dyDescent="0.2">
      <c r="B27" s="71">
        <v>2</v>
      </c>
      <c r="C27" s="120" t="s">
        <v>34</v>
      </c>
      <c r="D27" s="176"/>
      <c r="E27" s="176"/>
      <c r="F27" s="177"/>
      <c r="G27" s="181" t="s">
        <v>56</v>
      </c>
      <c r="H27" s="182"/>
      <c r="I27" s="182"/>
      <c r="J27" s="182"/>
      <c r="K27" s="183"/>
      <c r="L27" s="173" t="str">
        <f>IF(AND(9&lt;G22,G22&lt;20),"○","")</f>
        <v/>
      </c>
      <c r="M27" s="174"/>
      <c r="N27" s="174"/>
      <c r="O27" s="175"/>
      <c r="P27" s="58"/>
      <c r="Q27" s="58"/>
      <c r="R27" s="31"/>
      <c r="S27" s="31"/>
      <c r="T27" s="31"/>
      <c r="U27" s="31"/>
      <c r="V27" s="31"/>
      <c r="W27" s="31"/>
      <c r="X27" s="31"/>
      <c r="Y27" s="31"/>
      <c r="Z27" s="31"/>
      <c r="AA27" s="31"/>
      <c r="AB27" s="31"/>
      <c r="AC27" s="31"/>
    </row>
    <row r="28" spans="1:30" s="4" customFormat="1" ht="21" customHeight="1" x14ac:dyDescent="0.2">
      <c r="B28" s="71">
        <v>3</v>
      </c>
      <c r="C28" s="120" t="s">
        <v>35</v>
      </c>
      <c r="D28" s="176"/>
      <c r="E28" s="176"/>
      <c r="F28" s="177"/>
      <c r="G28" s="181" t="s">
        <v>38</v>
      </c>
      <c r="H28" s="182"/>
      <c r="I28" s="182"/>
      <c r="J28" s="182"/>
      <c r="K28" s="183"/>
      <c r="L28" s="173" t="str">
        <f>IF(AND(19&lt;G22,G22&lt;30),"○","")</f>
        <v/>
      </c>
      <c r="M28" s="174"/>
      <c r="N28" s="174"/>
      <c r="O28" s="175"/>
      <c r="P28" s="58"/>
      <c r="Q28" s="58"/>
      <c r="R28" s="31"/>
      <c r="S28" s="31"/>
      <c r="T28" s="31"/>
      <c r="U28" s="31"/>
      <c r="V28" s="31"/>
      <c r="W28" s="31"/>
      <c r="X28" s="31"/>
      <c r="Y28" s="31"/>
      <c r="Z28" s="31"/>
      <c r="AA28" s="31"/>
      <c r="AB28" s="31"/>
      <c r="AC28" s="31"/>
    </row>
    <row r="29" spans="1:30" s="4" customFormat="1" ht="21" customHeight="1" x14ac:dyDescent="0.2">
      <c r="B29" s="71">
        <v>4</v>
      </c>
      <c r="C29" s="120" t="s">
        <v>36</v>
      </c>
      <c r="D29" s="176"/>
      <c r="E29" s="176"/>
      <c r="F29" s="177"/>
      <c r="G29" s="181" t="s">
        <v>57</v>
      </c>
      <c r="H29" s="182"/>
      <c r="I29" s="182"/>
      <c r="J29" s="182"/>
      <c r="K29" s="183"/>
      <c r="L29" s="173" t="str">
        <f>IF(AND(29&lt;G22,G22&lt;50),"○","")</f>
        <v/>
      </c>
      <c r="M29" s="174"/>
      <c r="N29" s="174"/>
      <c r="O29" s="175"/>
      <c r="P29" s="58"/>
      <c r="Q29" s="58"/>
      <c r="R29" s="31"/>
      <c r="S29" s="31"/>
      <c r="T29" s="31"/>
      <c r="U29" s="31"/>
      <c r="V29" s="31"/>
      <c r="W29" s="31"/>
      <c r="X29" s="31"/>
      <c r="Y29" s="31"/>
      <c r="Z29" s="31"/>
      <c r="AA29" s="31"/>
      <c r="AB29" s="31"/>
      <c r="AC29" s="31"/>
    </row>
    <row r="30" spans="1:30" s="4" customFormat="1" ht="21" customHeight="1" x14ac:dyDescent="0.2">
      <c r="B30" s="71">
        <v>5</v>
      </c>
      <c r="C30" s="120" t="s">
        <v>37</v>
      </c>
      <c r="D30" s="176"/>
      <c r="E30" s="176"/>
      <c r="F30" s="177"/>
      <c r="G30" s="181" t="s">
        <v>58</v>
      </c>
      <c r="H30" s="182"/>
      <c r="I30" s="182"/>
      <c r="J30" s="182"/>
      <c r="K30" s="183"/>
      <c r="L30" s="173" t="str">
        <f>IF(G22&gt;=50,"○","")</f>
        <v/>
      </c>
      <c r="M30" s="174"/>
      <c r="N30" s="174"/>
      <c r="O30" s="175"/>
      <c r="P30" s="58"/>
      <c r="Q30" s="58"/>
      <c r="R30" s="31"/>
      <c r="S30" s="31"/>
      <c r="T30" s="31"/>
      <c r="U30" s="31"/>
      <c r="V30" s="31"/>
      <c r="W30" s="31"/>
      <c r="X30" s="31"/>
      <c r="Y30" s="31"/>
      <c r="Z30" s="31"/>
      <c r="AA30" s="31"/>
      <c r="AB30" s="31"/>
      <c r="AC30" s="31"/>
    </row>
    <row r="31" spans="1:30" s="4" customFormat="1" ht="21" customHeight="1" x14ac:dyDescent="0.2">
      <c r="B31" s="48" t="s">
        <v>52</v>
      </c>
      <c r="C31" s="58"/>
      <c r="D31" s="58"/>
      <c r="E31" s="58"/>
      <c r="F31" s="58"/>
      <c r="G31" s="58"/>
      <c r="H31" s="58"/>
      <c r="I31" s="58"/>
      <c r="J31" s="58"/>
      <c r="K31" s="58"/>
      <c r="L31" s="58"/>
      <c r="M31" s="58"/>
      <c r="N31" s="58"/>
      <c r="O31" s="58"/>
      <c r="P31" s="58"/>
      <c r="Q31" s="58"/>
      <c r="R31" s="31"/>
      <c r="S31" s="31"/>
      <c r="T31" s="31"/>
      <c r="U31" s="31"/>
      <c r="V31" s="31"/>
      <c r="W31" s="31"/>
      <c r="X31" s="31"/>
      <c r="Y31" s="31"/>
      <c r="Z31" s="31"/>
      <c r="AA31" s="31"/>
      <c r="AB31" s="31"/>
      <c r="AC31" s="31"/>
    </row>
    <row r="32" spans="1:30" ht="12.75" customHeight="1" x14ac:dyDescent="0.2">
      <c r="A32" s="4"/>
      <c r="B32" s="4"/>
      <c r="C32" s="4"/>
      <c r="D32" s="4"/>
      <c r="E32" s="78"/>
      <c r="F32" s="78"/>
      <c r="G32" s="30"/>
      <c r="H32" s="30"/>
      <c r="I32" s="30"/>
      <c r="J32" s="30"/>
      <c r="K32" s="78"/>
      <c r="L32" s="78"/>
      <c r="M32" s="78"/>
      <c r="N32" s="78"/>
      <c r="O32" s="31"/>
      <c r="P32" s="78"/>
      <c r="Q32" s="78"/>
      <c r="R32" s="30"/>
      <c r="S32" s="30"/>
      <c r="T32" s="30"/>
      <c r="U32" s="30"/>
      <c r="V32" s="78"/>
      <c r="W32" s="7"/>
      <c r="X32" s="69"/>
      <c r="Y32" s="69"/>
      <c r="Z32" s="69"/>
      <c r="AA32" s="68"/>
      <c r="AB32" s="4"/>
      <c r="AC32" s="4"/>
      <c r="AD32" s="4"/>
    </row>
    <row r="33" spans="1:32" ht="17.25" customHeight="1" thickBot="1" x14ac:dyDescent="0.25">
      <c r="A33" s="4"/>
      <c r="B33" s="74" t="s">
        <v>49</v>
      </c>
      <c r="C33" s="4"/>
      <c r="D33" s="4"/>
      <c r="E33" s="48"/>
      <c r="F33" s="48"/>
      <c r="G33" s="48"/>
      <c r="H33" s="48"/>
      <c r="I33" s="48"/>
      <c r="J33" s="48"/>
      <c r="K33" s="48"/>
      <c r="L33" s="48"/>
      <c r="M33" s="48"/>
      <c r="N33" s="48"/>
      <c r="O33" s="48"/>
      <c r="P33" s="48"/>
      <c r="Q33" s="48"/>
      <c r="R33" s="48"/>
      <c r="S33" s="48"/>
      <c r="T33" s="14"/>
      <c r="U33" s="14"/>
      <c r="V33" s="14"/>
      <c r="W33" s="14"/>
      <c r="X33" s="14"/>
      <c r="Y33" s="14"/>
      <c r="Z33" s="14"/>
      <c r="AA33" s="14"/>
      <c r="AB33" s="48"/>
      <c r="AC33" s="4"/>
      <c r="AD33" s="4"/>
      <c r="AF33" s="81">
        <f>IF(L26="○",300000,1)</f>
        <v>1</v>
      </c>
    </row>
    <row r="34" spans="1:32" ht="17.25" customHeight="1" thickBot="1" x14ac:dyDescent="0.25">
      <c r="A34" s="4"/>
      <c r="B34" s="184" t="s">
        <v>42</v>
      </c>
      <c r="C34" s="185"/>
      <c r="D34" s="185"/>
      <c r="E34" s="185"/>
      <c r="F34" s="185"/>
      <c r="G34" s="143" t="str">
        <f>IF(MAX(AF39:AF43)&gt;1,MAX(AF39:AF43),"")</f>
        <v/>
      </c>
      <c r="H34" s="144"/>
      <c r="I34" s="144"/>
      <c r="J34" s="144"/>
      <c r="K34" s="145"/>
      <c r="L34" s="8"/>
      <c r="M34" s="8"/>
      <c r="N34" s="8"/>
      <c r="O34" s="8"/>
      <c r="P34" s="8"/>
      <c r="Q34" s="2"/>
      <c r="R34" s="61"/>
      <c r="S34" s="61"/>
      <c r="T34" s="63"/>
      <c r="U34" s="63"/>
      <c r="V34" s="62"/>
      <c r="W34" s="62"/>
      <c r="X34" s="62"/>
      <c r="Y34" s="62"/>
      <c r="Z34" s="6"/>
      <c r="AA34" s="6"/>
      <c r="AB34" s="48"/>
      <c r="AC34" s="4"/>
      <c r="AD34" s="4"/>
      <c r="AF34" s="81">
        <f>IF(L27="○",600000,1)</f>
        <v>1</v>
      </c>
    </row>
    <row r="35" spans="1:32" s="7" customFormat="1" ht="11.25" customHeight="1" x14ac:dyDescent="0.2">
      <c r="B35" s="51" t="s">
        <v>75</v>
      </c>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F35" s="81">
        <f>IF(L28="○",900000,1)</f>
        <v>1</v>
      </c>
    </row>
    <row r="36" spans="1:32" s="7" customFormat="1" ht="17.25" customHeight="1" x14ac:dyDescent="0.2">
      <c r="A36" s="91"/>
      <c r="B36" s="92"/>
      <c r="C36" s="92"/>
      <c r="D36" s="92"/>
      <c r="E36" s="92"/>
      <c r="F36" s="92"/>
      <c r="G36" s="92"/>
      <c r="H36" s="92"/>
      <c r="I36" s="92"/>
      <c r="J36" s="92"/>
      <c r="K36" s="92"/>
      <c r="L36" s="92"/>
      <c r="M36" s="92"/>
      <c r="N36" s="92"/>
      <c r="O36" s="92"/>
      <c r="P36" s="92"/>
      <c r="Q36" s="92"/>
      <c r="R36" s="92"/>
      <c r="S36" s="92"/>
      <c r="T36" s="92"/>
      <c r="U36" s="92"/>
      <c r="V36" s="92"/>
      <c r="W36" s="92"/>
      <c r="X36" s="92"/>
      <c r="Y36" s="57"/>
      <c r="Z36" s="57"/>
      <c r="AA36" s="57"/>
      <c r="AB36" s="57"/>
      <c r="AC36" s="57"/>
      <c r="AF36" s="81">
        <f>IF(L29="○",1200000,1)</f>
        <v>1</v>
      </c>
    </row>
    <row r="37" spans="1:32" s="7" customFormat="1" ht="17.25" customHeight="1" thickBot="1" x14ac:dyDescent="0.25">
      <c r="A37" s="91"/>
      <c r="B37" s="93" t="s">
        <v>66</v>
      </c>
      <c r="C37" s="91"/>
      <c r="D37" s="91"/>
      <c r="E37" s="94"/>
      <c r="F37" s="94"/>
      <c r="G37" s="91"/>
      <c r="H37" s="95"/>
      <c r="I37" s="95"/>
      <c r="J37" s="95"/>
      <c r="K37" s="95"/>
      <c r="L37" s="95"/>
      <c r="M37" s="96"/>
      <c r="N37" s="96"/>
      <c r="O37" s="96"/>
      <c r="P37" s="96"/>
      <c r="Q37" s="96"/>
      <c r="R37" s="97"/>
      <c r="S37" s="97"/>
      <c r="T37" s="97"/>
      <c r="U37" s="97"/>
      <c r="V37" s="97"/>
      <c r="W37" s="95"/>
      <c r="X37" s="95"/>
      <c r="Z37" s="14"/>
      <c r="AA37" s="14"/>
      <c r="AF37" s="81">
        <f>IF(L30="○",1500000,1)</f>
        <v>1</v>
      </c>
    </row>
    <row r="38" spans="1:32" s="7" customFormat="1" ht="17.25" customHeight="1" thickBot="1" x14ac:dyDescent="0.25">
      <c r="A38" s="91"/>
      <c r="B38" s="106" t="s">
        <v>67</v>
      </c>
      <c r="C38" s="107"/>
      <c r="D38" s="107"/>
      <c r="E38" s="107"/>
      <c r="F38" s="107"/>
      <c r="G38" s="113">
        <f>MIN(G14,G34)</f>
        <v>0</v>
      </c>
      <c r="H38" s="114"/>
      <c r="I38" s="114"/>
      <c r="J38" s="114"/>
      <c r="K38" s="115"/>
      <c r="L38" s="98" t="s">
        <v>27</v>
      </c>
      <c r="M38" s="98" t="s">
        <v>19</v>
      </c>
      <c r="N38" s="98" t="s">
        <v>28</v>
      </c>
      <c r="O38" s="98"/>
      <c r="P38" s="99"/>
      <c r="Q38" s="99"/>
      <c r="R38" s="100"/>
      <c r="S38" s="100"/>
      <c r="T38" s="100"/>
      <c r="U38" s="100"/>
      <c r="V38" s="99"/>
      <c r="W38" s="91"/>
      <c r="X38" s="97"/>
      <c r="Y38" s="69"/>
      <c r="Z38" s="69"/>
      <c r="AA38" s="68"/>
    </row>
    <row r="39" spans="1:32" s="7" customFormat="1" ht="17.25" customHeight="1" x14ac:dyDescent="0.2">
      <c r="A39" s="91"/>
      <c r="B39" s="96"/>
      <c r="C39" s="96"/>
      <c r="D39" s="96"/>
      <c r="E39" s="96"/>
      <c r="F39" s="96"/>
      <c r="G39" s="100"/>
      <c r="H39" s="100"/>
      <c r="I39" s="100"/>
      <c r="J39" s="100"/>
      <c r="K39" s="100"/>
      <c r="L39" s="100"/>
      <c r="M39" s="101"/>
      <c r="N39" s="98"/>
      <c r="O39" s="98"/>
      <c r="P39" s="99"/>
      <c r="Q39" s="99"/>
      <c r="R39" s="100"/>
      <c r="S39" s="100"/>
      <c r="T39" s="100"/>
      <c r="U39" s="100"/>
      <c r="V39" s="99"/>
      <c r="W39" s="91"/>
      <c r="X39" s="97"/>
      <c r="Y39" s="21"/>
      <c r="Z39" s="21"/>
      <c r="AA39" s="49"/>
      <c r="AF39" s="81">
        <f>IF(L26="○",400000,1)</f>
        <v>1</v>
      </c>
    </row>
    <row r="40" spans="1:32" ht="17.25" customHeight="1" thickBot="1" x14ac:dyDescent="0.25">
      <c r="A40" s="102"/>
      <c r="B40" s="93" t="s">
        <v>60</v>
      </c>
      <c r="C40" s="102"/>
      <c r="D40" s="102"/>
      <c r="E40" s="99"/>
      <c r="F40" s="99"/>
      <c r="G40" s="100"/>
      <c r="H40" s="100"/>
      <c r="I40" s="100"/>
      <c r="J40" s="100"/>
      <c r="K40" s="99"/>
      <c r="L40" s="99"/>
      <c r="M40" s="99"/>
      <c r="N40" s="99"/>
      <c r="O40" s="98"/>
      <c r="P40" s="99"/>
      <c r="Q40" s="99"/>
      <c r="R40" s="100"/>
      <c r="S40" s="100"/>
      <c r="T40" s="100"/>
      <c r="U40" s="100"/>
      <c r="V40" s="99"/>
      <c r="W40" s="102"/>
      <c r="X40" s="97"/>
      <c r="Y40" s="89"/>
      <c r="Z40" s="67"/>
      <c r="AA40" s="34"/>
      <c r="AB40" s="4"/>
      <c r="AC40" s="4"/>
      <c r="AD40" s="4"/>
      <c r="AE40" s="4"/>
      <c r="AF40" s="81">
        <f>IF(L27="○",800000,1)</f>
        <v>1</v>
      </c>
    </row>
    <row r="41" spans="1:32" ht="17.25" customHeight="1" thickBot="1" x14ac:dyDescent="0.25">
      <c r="A41" s="102"/>
      <c r="B41" s="106" t="s">
        <v>64</v>
      </c>
      <c r="C41" s="107"/>
      <c r="D41" s="107"/>
      <c r="E41" s="107"/>
      <c r="F41" s="107"/>
      <c r="G41" s="108"/>
      <c r="H41" s="109"/>
      <c r="I41" s="109"/>
      <c r="J41" s="109"/>
      <c r="K41" s="110"/>
      <c r="L41" s="98" t="s">
        <v>1</v>
      </c>
      <c r="M41" s="98" t="s">
        <v>19</v>
      </c>
      <c r="N41" s="98" t="s">
        <v>63</v>
      </c>
      <c r="O41" s="98"/>
      <c r="P41" s="99"/>
      <c r="Q41" s="99"/>
      <c r="R41" s="100"/>
      <c r="S41" s="100"/>
      <c r="T41" s="100"/>
      <c r="U41" s="100"/>
      <c r="V41" s="99"/>
      <c r="W41" s="91"/>
      <c r="X41" s="97"/>
      <c r="Y41" s="89"/>
      <c r="Z41" s="31"/>
      <c r="AA41" s="31"/>
      <c r="AB41" s="31"/>
      <c r="AC41" s="31"/>
      <c r="AD41" s="4"/>
      <c r="AE41" s="4"/>
      <c r="AF41" s="81">
        <f>IF(L28="○",1200000,1)</f>
        <v>1</v>
      </c>
    </row>
    <row r="42" spans="1:32" ht="17.25" customHeight="1" x14ac:dyDescent="0.2">
      <c r="A42" s="102"/>
      <c r="B42" s="111"/>
      <c r="C42" s="111"/>
      <c r="D42" s="111"/>
      <c r="E42" s="111"/>
      <c r="F42" s="111"/>
      <c r="G42" s="112"/>
      <c r="H42" s="112"/>
      <c r="I42" s="112"/>
      <c r="J42" s="112"/>
      <c r="K42" s="112"/>
      <c r="L42" s="98"/>
      <c r="M42" s="98"/>
      <c r="N42" s="105" t="s">
        <v>76</v>
      </c>
      <c r="O42" s="98"/>
      <c r="P42" s="99"/>
      <c r="Q42" s="99"/>
      <c r="R42" s="100"/>
      <c r="S42" s="100"/>
      <c r="T42" s="100"/>
      <c r="U42" s="100"/>
      <c r="V42" s="99"/>
      <c r="W42" s="91"/>
      <c r="X42" s="97"/>
      <c r="Y42" s="89"/>
      <c r="Z42" s="31"/>
      <c r="AA42" s="31"/>
      <c r="AB42" s="31"/>
      <c r="AC42" s="31"/>
      <c r="AD42" s="4"/>
      <c r="AE42" s="4"/>
      <c r="AF42" s="81">
        <f>IF(L29="○",1600000,1)</f>
        <v>1</v>
      </c>
    </row>
    <row r="43" spans="1:32" ht="17.25" customHeight="1" thickBot="1" x14ac:dyDescent="0.25">
      <c r="A43" s="103"/>
      <c r="B43" s="93" t="s">
        <v>62</v>
      </c>
      <c r="C43" s="103"/>
      <c r="D43" s="103"/>
      <c r="E43" s="103"/>
      <c r="F43" s="103"/>
      <c r="G43" s="103"/>
      <c r="H43" s="103"/>
      <c r="I43" s="103"/>
      <c r="J43" s="103"/>
      <c r="K43" s="103"/>
      <c r="L43" s="103"/>
      <c r="M43" s="103"/>
      <c r="N43" s="103"/>
      <c r="O43" s="103"/>
      <c r="P43" s="103"/>
      <c r="Q43" s="103"/>
      <c r="R43" s="103"/>
      <c r="S43" s="103"/>
      <c r="T43" s="103"/>
      <c r="U43" s="103"/>
      <c r="V43" s="103"/>
      <c r="W43" s="103"/>
      <c r="X43" s="103"/>
      <c r="Y43" s="90"/>
      <c r="AF43" s="81">
        <f>IF(L30="○",2000000,1)</f>
        <v>1</v>
      </c>
    </row>
    <row r="44" spans="1:32" ht="17.25" customHeight="1" thickBot="1" x14ac:dyDescent="0.25">
      <c r="A44" s="103"/>
      <c r="B44" s="106" t="s">
        <v>65</v>
      </c>
      <c r="C44" s="107"/>
      <c r="D44" s="107"/>
      <c r="E44" s="107"/>
      <c r="F44" s="107"/>
      <c r="G44" s="113">
        <f>G38-G41</f>
        <v>0</v>
      </c>
      <c r="H44" s="114"/>
      <c r="I44" s="114"/>
      <c r="J44" s="114"/>
      <c r="K44" s="115"/>
      <c r="L44" s="98" t="s">
        <v>1</v>
      </c>
      <c r="M44" s="98" t="s">
        <v>19</v>
      </c>
      <c r="N44" s="98" t="s">
        <v>61</v>
      </c>
      <c r="O44" s="98"/>
      <c r="P44" s="99"/>
      <c r="Q44" s="99"/>
      <c r="R44" s="100"/>
      <c r="S44" s="100"/>
      <c r="T44" s="100"/>
      <c r="U44" s="100"/>
      <c r="V44" s="99"/>
      <c r="W44" s="91"/>
      <c r="X44" s="97"/>
      <c r="Y44" s="89"/>
    </row>
  </sheetData>
  <mergeCells count="60">
    <mergeCell ref="AA1:AD1"/>
    <mergeCell ref="A3:AD3"/>
    <mergeCell ref="B6:K6"/>
    <mergeCell ref="M6:V6"/>
    <mergeCell ref="X6:Y6"/>
    <mergeCell ref="AA6:AC6"/>
    <mergeCell ref="AB10:AC10"/>
    <mergeCell ref="G7:J7"/>
    <mergeCell ref="R7:U7"/>
    <mergeCell ref="X7:Y7"/>
    <mergeCell ref="AB7:AC9"/>
    <mergeCell ref="G8:J8"/>
    <mergeCell ref="R8:U8"/>
    <mergeCell ref="X8:Y8"/>
    <mergeCell ref="G9:J9"/>
    <mergeCell ref="R9:U9"/>
    <mergeCell ref="X9:Y9"/>
    <mergeCell ref="B10:F10"/>
    <mergeCell ref="G10:J10"/>
    <mergeCell ref="M10:Q10"/>
    <mergeCell ref="R10:U10"/>
    <mergeCell ref="X10:Y10"/>
    <mergeCell ref="B11:Y12"/>
    <mergeCell ref="B14:F14"/>
    <mergeCell ref="G14:K14"/>
    <mergeCell ref="B22:F22"/>
    <mergeCell ref="G22:I22"/>
    <mergeCell ref="B18:B19"/>
    <mergeCell ref="C18:F18"/>
    <mergeCell ref="U18:V18"/>
    <mergeCell ref="C19:F19"/>
    <mergeCell ref="U19:V19"/>
    <mergeCell ref="L28:O28"/>
    <mergeCell ref="B34:F34"/>
    <mergeCell ref="C29:F29"/>
    <mergeCell ref="C30:F30"/>
    <mergeCell ref="L29:O29"/>
    <mergeCell ref="L30:O30"/>
    <mergeCell ref="C28:F28"/>
    <mergeCell ref="G28:K28"/>
    <mergeCell ref="G29:K29"/>
    <mergeCell ref="G30:K30"/>
    <mergeCell ref="C25:F25"/>
    <mergeCell ref="L25:O25"/>
    <mergeCell ref="L26:O26"/>
    <mergeCell ref="L27:O27"/>
    <mergeCell ref="C26:F26"/>
    <mergeCell ref="C27:F27"/>
    <mergeCell ref="G25:K25"/>
    <mergeCell ref="G26:K26"/>
    <mergeCell ref="G27:K27"/>
    <mergeCell ref="B44:F44"/>
    <mergeCell ref="G44:K44"/>
    <mergeCell ref="G34:K34"/>
    <mergeCell ref="B38:F38"/>
    <mergeCell ref="G38:K38"/>
    <mergeCell ref="B41:F41"/>
    <mergeCell ref="G41:K41"/>
    <mergeCell ref="B42:F42"/>
    <mergeCell ref="G42:K42"/>
  </mergeCells>
  <phoneticPr fontId="1"/>
  <dataValidations count="2">
    <dataValidation type="list" allowBlank="1" showInputMessage="1" showErrorMessage="1" sqref="G37" xr:uid="{00000000-0002-0000-0100-000000000000}">
      <formula1>"○"</formula1>
    </dataValidation>
    <dataValidation imeMode="off" allowBlank="1" showInputMessage="1" showErrorMessage="1" sqref="G14 E32 M10 K32:P32 K7:L10 E23 K21:P23 V32 B10 V7:V10 L5:L6 E7:E9 Q14 U14 L14:O14 G7:G10 R7:R10 L38:N38 M39:N39 V21:V23 B14:B16 M5:P5 R15:R32 E5:K5 AH11:AH13 G38:G42 O38:P39 E21 G21:G23 J22 E40 G32 G34 K40:P40 V15:V17 M15:P16 G17 E17 K17:P17 L44:P44 V44 G44 R44 L41:P42 R38:R42 V38:V42" xr:uid="{00000000-0002-0000-0100-000001000000}"/>
  </dataValidations>
  <printOptions horizontalCentered="1"/>
  <pageMargins left="0.51181102362204722" right="0.35" top="0.55118110236220474" bottom="0.35433070866141736" header="0.31496062992125984" footer="0.31496062992125984"/>
  <pageSetup paperSize="9" scale="8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　申請額計算表（通常用）</vt:lpstr>
      <vt:lpstr>別紙１　申請額計算表（宿泊・卸売用） </vt:lpstr>
      <vt:lpstr>'別紙１　申請額計算表（宿泊・卸売用） '!Print_Area</vt:lpstr>
      <vt:lpstr>'別紙１　申請額計算表（通常用）'!Print_Area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経営支援課</dc:creator>
  <cp:lastModifiedBy>嶋田 充</cp:lastModifiedBy>
  <cp:lastPrinted>2021-11-27T06:11:06Z</cp:lastPrinted>
  <dcterms:created xsi:type="dcterms:W3CDTF">2020-05-23T02:59:19Z</dcterms:created>
  <dcterms:modified xsi:type="dcterms:W3CDTF">2021-12-09T08:56:39Z</dcterms:modified>
</cp:coreProperties>
</file>