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172\Desktop\地域企業経営支援金関係\申請書等\"/>
    </mc:Choice>
  </mc:AlternateContent>
  <xr:revisionPtr revIDLastSave="0" documentId="13_ncr:1_{168E495F-534E-4BC7-BB74-1E224C1A44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(記載例）'!$A$1:$AD$41</definedName>
  </definedNames>
  <calcPr calcId="181029"/>
</workbook>
</file>

<file path=xl/calcChain.xml><?xml version="1.0" encoding="utf-8"?>
<calcChain xmlns="http://schemas.openxmlformats.org/spreadsheetml/2006/main">
  <c r="G10" i="9" l="1"/>
  <c r="AF32" i="13"/>
  <c r="AF31" i="13"/>
  <c r="G29" i="13"/>
  <c r="V29" i="13" s="1"/>
  <c r="R10" i="13"/>
  <c r="X10" i="13" s="1"/>
  <c r="G10" i="13"/>
  <c r="X9" i="13"/>
  <c r="X8" i="13"/>
  <c r="X7" i="13"/>
  <c r="G12" i="13" l="1"/>
  <c r="G38" i="13" s="1"/>
  <c r="G34" i="13"/>
  <c r="G39" i="13" s="1"/>
  <c r="AF30" i="13"/>
  <c r="AF34" i="13" s="1"/>
  <c r="AH11" i="13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<sst xmlns="http://schemas.openxmlformats.org/spreadsheetml/2006/main" count="220" uniqueCount="68">
  <si>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</si>
  <si>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</si>
  <si>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</si>
  <si>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</si>
  <si>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</si>
  <si>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</si>
  <si>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</si>
  <si>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</si>
  <si>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</si>
  <si>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</si>
  <si>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</si>
  <si>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</si>
  <si>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</si>
  <si>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</si>
  <si>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</si>
  <si>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</si>
  <si>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</si>
  <si>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</si>
  <si>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</si>
  <si>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</si>
  <si>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</si>
  <si>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</si>
  <si>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</si>
  <si>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</si>
  <si>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</si>
  <si>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</si>
  <si>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</si>
  <si>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</si>
  <si>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</si>
  <si>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</si>
  <si>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</si>
  <si>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</si>
  <si>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</si>
  <si>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</si>
  <si>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</si>
  <si>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</si>
  <si>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</si>
  <si>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</si>
  <si>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</si>
  <si>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</si>
  <si>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</si>
  <si>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</si>
  <si>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</si>
  <si>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</si>
  <si>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</si>
  <si>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</si>
  <si>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</si>
  <si>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</si>
  <si>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</si>
  <si>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</si>
  <si>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</si>
  <si>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</si>
  <si>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</si>
  <si>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</si>
  <si>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申請限度額（H）</t>
    <rPh sb="0" eb="2">
      <t>シンセイ</t>
    </rPh>
    <rPh sb="2" eb="5">
      <t>ゲンドガク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</si>
  <si>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</si>
  <si>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</si>
  <si>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</si>
  <si>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</si>
  <si>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</si>
  <si>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</si>
  <si>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</si>
  <si>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注1　業種は</t>
    </r>
    <r>
      <rPr>
        <sz val="9"/>
        <color rgb="FFFF0000"/>
        <rFont val="ＭＳ 明朝"/>
        <family val="1"/>
        <charset val="128"/>
      </rPr>
      <t>○○○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18" eb="20">
      <t>シキュウ</t>
    </rPh>
    <rPh sb="20" eb="22">
      <t>ジギョウ</t>
    </rPh>
    <rPh sb="22" eb="24">
      <t>ジッシ</t>
    </rPh>
    <rPh sb="24" eb="26">
      <t>ヨウコウ</t>
    </rPh>
    <rPh sb="26" eb="28">
      <t>ベッピョウ</t>
    </rPh>
    <rPh sb="30" eb="34">
      <t>タイショウジギョウ</t>
    </rPh>
    <rPh sb="34" eb="36">
      <t>イチラン</t>
    </rPh>
    <rPh sb="38" eb="40">
      <t>センタク</t>
    </rPh>
    <rPh sb="48" eb="49">
      <t>チュウ</t>
    </rPh>
    <rPh sb="51" eb="55">
      <t>イワテケンナイ</t>
    </rPh>
    <rPh sb="56" eb="58">
      <t>ショザイ</t>
    </rPh>
    <rPh sb="60" eb="62">
      <t>テンポ</t>
    </rPh>
    <rPh sb="63" eb="64">
      <t>スベ</t>
    </rPh>
    <rPh sb="65" eb="67">
      <t>キニュウ</t>
    </rPh>
    <rPh sb="69" eb="70">
      <t>クダ</t>
    </rPh>
    <rPh sb="77" eb="79">
      <t>テンポ</t>
    </rPh>
    <rPh sb="81" eb="83">
      <t>テンポ</t>
    </rPh>
    <rPh sb="84" eb="85">
      <t>コ</t>
    </rPh>
    <rPh sb="87" eb="89">
      <t>バアイ</t>
    </rPh>
    <rPh sb="91" eb="93">
      <t>ニンイ</t>
    </rPh>
    <rPh sb="95" eb="97">
      <t>テンポ</t>
    </rPh>
    <rPh sb="98" eb="100">
      <t>キニュウ</t>
    </rPh>
    <rPh sb="102" eb="103">
      <t>クダ</t>
    </rPh>
    <phoneticPr fontId="1"/>
  </si>
  <si>
    <r>
      <t>対象区分</t>
    </r>
    <r>
      <rPr>
        <sz val="6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</si>
  <si>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r>
      <t>申請額計算表</t>
    </r>
    <r>
      <rPr>
        <b/>
        <sz val="11"/>
        <color rgb="FFFF0000"/>
        <rFont val="ＭＳ 明朝"/>
        <family val="1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</si>
  <si>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76 飲食店</t>
    <rPh sb="3" eb="5">
      <t>インショク</t>
    </rPh>
    <rPh sb="5" eb="6">
      <t>テン</t>
    </rPh>
    <phoneticPr fontId="1"/>
  </si>
  <si>
    <t>58 飲食料品小売業</t>
    <rPh sb="3" eb="7">
      <t>インショクリョウヒン</t>
    </rPh>
    <rPh sb="7" eb="10">
      <t>コウリギョウ</t>
    </rPh>
    <phoneticPr fontId="1"/>
  </si>
  <si>
    <t>注1　業種は一戸町商工会地域企業経営支援金支給事業実施要綱別表２の対象事業一覧より選択してください。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rPh sb="0" eb="1">
      <t>チュウ</t>
    </rPh>
    <rPh sb="6" eb="12">
      <t>イチノヘマチショウコウカイ</t>
    </rPh>
    <rPh sb="21" eb="23">
      <t>シキュウ</t>
    </rPh>
    <rPh sb="23" eb="25">
      <t>ジギョウ</t>
    </rPh>
    <rPh sb="25" eb="27">
      <t>ジッシ</t>
    </rPh>
    <rPh sb="27" eb="29">
      <t>ヨウコウ</t>
    </rPh>
    <rPh sb="29" eb="31">
      <t>ベッピョウ</t>
    </rPh>
    <rPh sb="33" eb="37">
      <t>タイショウジギョウ</t>
    </rPh>
    <rPh sb="37" eb="39">
      <t>イチラン</t>
    </rPh>
    <rPh sb="41" eb="43">
      <t>センタク</t>
    </rPh>
    <rPh sb="51" eb="52">
      <t>チュウ</t>
    </rPh>
    <rPh sb="54" eb="58">
      <t>イワテケンナイ</t>
    </rPh>
    <rPh sb="59" eb="61">
      <t>ショザイ</t>
    </rPh>
    <rPh sb="63" eb="65">
      <t>テンポ</t>
    </rPh>
    <rPh sb="66" eb="67">
      <t>スベ</t>
    </rPh>
    <rPh sb="68" eb="70">
      <t>キニュウ</t>
    </rPh>
    <rPh sb="72" eb="73">
      <t>クダ</t>
    </rPh>
    <rPh sb="80" eb="82">
      <t>テンポ</t>
    </rPh>
    <rPh sb="84" eb="86">
      <t>テンポ</t>
    </rPh>
    <rPh sb="87" eb="88">
      <t>コ</t>
    </rPh>
    <rPh sb="90" eb="92">
      <t>バアイ</t>
    </rPh>
    <rPh sb="94" eb="96">
      <t>ニンイ</t>
    </rPh>
    <rPh sb="98" eb="100">
      <t>テンポ</t>
    </rPh>
    <rPh sb="101" eb="103">
      <t>キニュウ</t>
    </rPh>
    <rPh sb="105" eb="10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</si>
</sst>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228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4" fillId="0" borderId="0" xfId="3" applyFont="1" applyFill="1" applyBorder="1" applyAlignment="1" applyProtection="1">
      <alignment vertical="center"/>
      <protection locked="0"/>
    </xf>
    <xf numFmtId="38" fontId="14" fillId="0" borderId="0" xfId="3" applyFont="1" applyFill="1" applyBorder="1" applyAlignment="1" applyProtection="1">
      <alignment horizontal="center" vertical="center"/>
      <protection locked="0"/>
    </xf>
    <xf numFmtId="38" fontId="14" fillId="0" borderId="0" xfId="3" applyFont="1" applyFill="1" applyBorder="1" applyAlignment="1" applyProtection="1">
      <alignment horizontal="right" vertical="center"/>
      <protection locked="0"/>
    </xf>
    <xf numFmtId="0" fontId="14" fillId="0" borderId="0" xfId="2" applyFont="1" applyBorder="1" applyAlignment="1">
      <alignment horizontal="lef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177" fontId="14" fillId="0" borderId="0" xfId="2" applyNumberFormat="1" applyFont="1" applyBorder="1" applyAlignment="1">
      <alignment vertical="center"/>
    </xf>
    <xf numFmtId="38" fontId="14" fillId="0" borderId="0" xfId="1" applyFont="1" applyBorder="1" applyAlignment="1">
      <alignment horizontal="left" vertical="center"/>
    </xf>
    <xf numFmtId="0" fontId="15" fillId="0" borderId="0" xfId="2" applyFont="1" applyBorder="1" applyAlignment="1">
      <alignment vertical="top"/>
    </xf>
    <xf numFmtId="0" fontId="16" fillId="0" borderId="0" xfId="2" applyFont="1" applyBorder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14" fillId="0" borderId="0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38" fontId="14" fillId="0" borderId="0" xfId="3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38" fontId="3" fillId="3" borderId="25" xfId="3" applyFont="1" applyFill="1" applyBorder="1" applyAlignment="1" applyProtection="1">
      <alignment vertical="center"/>
      <protection locked="0"/>
    </xf>
    <xf numFmtId="38" fontId="3" fillId="3" borderId="0" xfId="3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left"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38" fontId="14" fillId="0" borderId="3" xfId="3" applyFont="1" applyFill="1" applyBorder="1" applyAlignment="1" applyProtection="1">
      <alignment vertical="center"/>
      <protection locked="0"/>
    </xf>
    <xf numFmtId="38" fontId="14" fillId="0" borderId="4" xfId="3" applyFont="1" applyFill="1" applyBorder="1" applyAlignment="1" applyProtection="1">
      <alignment vertical="center"/>
      <protection locked="0"/>
    </xf>
    <xf numFmtId="38" fontId="14" fillId="0" borderId="2" xfId="3" applyFont="1" applyFill="1" applyBorder="1" applyAlignment="1" applyProtection="1">
      <alignment vertical="center"/>
      <protection locked="0"/>
    </xf>
    <xf numFmtId="0" fontId="14" fillId="2" borderId="3" xfId="2" applyFont="1" applyFill="1" applyBorder="1" applyAlignment="1">
      <alignment horizontal="left" vertical="center"/>
    </xf>
    <xf numFmtId="38" fontId="14" fillId="2" borderId="3" xfId="3" applyFont="1" applyFill="1" applyBorder="1" applyAlignment="1" applyProtection="1">
      <alignment vertical="center"/>
      <protection locked="0"/>
    </xf>
    <xf numFmtId="38" fontId="14" fillId="0" borderId="4" xfId="3" applyFont="1" applyFill="1" applyBorder="1" applyAlignment="1" applyProtection="1">
      <alignment horizontal="center" vertical="center"/>
      <protection locked="0"/>
    </xf>
    <xf numFmtId="38" fontId="14" fillId="0" borderId="17" xfId="3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>
      <alignment horizontal="left" vertical="center"/>
    </xf>
    <xf numFmtId="40" fontId="14" fillId="0" borderId="0" xfId="3" applyNumberFormat="1" applyFont="1" applyFill="1" applyBorder="1" applyAlignment="1">
      <alignment horizontal="right" vertical="center"/>
    </xf>
    <xf numFmtId="38" fontId="14" fillId="0" borderId="16" xfId="3" applyFont="1" applyFill="1" applyBorder="1" applyAlignment="1" applyProtection="1">
      <alignment horizontal="center" vertical="center"/>
      <protection locked="0"/>
    </xf>
    <xf numFmtId="38" fontId="14" fillId="0" borderId="15" xfId="3" applyFont="1" applyFill="1" applyBorder="1" applyAlignment="1" applyProtection="1">
      <alignment horizontal="center" vertical="center"/>
      <protection locked="0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18" xfId="3" applyFont="1" applyFill="1" applyBorder="1" applyAlignment="1" applyProtection="1">
      <alignment horizontal="left" vertical="center"/>
      <protection locked="0"/>
    </xf>
    <xf numFmtId="38" fontId="3" fillId="0" borderId="19" xfId="3" applyFont="1" applyFill="1" applyBorder="1" applyAlignment="1" applyProtection="1">
      <alignment horizontal="left" vertical="center"/>
      <protection locked="0"/>
    </xf>
    <xf numFmtId="38" fontId="3" fillId="0" borderId="21" xfId="3" applyFont="1" applyFill="1" applyBorder="1" applyAlignment="1" applyProtection="1">
      <alignment horizontal="left" vertical="center"/>
      <protection locked="0"/>
    </xf>
    <xf numFmtId="38" fontId="3" fillId="3" borderId="18" xfId="3" applyFont="1" applyFill="1" applyBorder="1" applyAlignment="1" applyProtection="1">
      <alignment vertical="center"/>
      <protection locked="0"/>
    </xf>
    <xf numFmtId="38" fontId="3" fillId="3" borderId="19" xfId="3" applyFont="1" applyFill="1" applyBorder="1" applyAlignment="1" applyProtection="1">
      <alignment vertical="center"/>
      <protection locked="0"/>
    </xf>
    <xf numFmtId="38" fontId="3" fillId="3" borderId="20" xfId="3" applyFont="1" applyFill="1" applyBorder="1" applyAlignment="1" applyProtection="1">
      <alignment vertical="center"/>
      <protection locked="0"/>
    </xf>
    <xf numFmtId="38" fontId="3" fillId="0" borderId="9" xfId="3" applyFont="1" applyFill="1" applyBorder="1" applyAlignment="1" applyProtection="1">
      <alignment horizontal="center" vertical="center"/>
      <protection locked="0"/>
    </xf>
    <xf numFmtId="38" fontId="3" fillId="0" borderId="10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9" fillId="0" borderId="1" xfId="2" applyFont="1" applyFill="1" applyBorder="1" applyAlignment="1">
      <alignment horizontal="left" vertical="center" shrinkToFit="1"/>
    </xf>
    <xf numFmtId="38" fontId="14" fillId="0" borderId="9" xfId="3" applyFont="1" applyFill="1" applyBorder="1" applyAlignment="1" applyProtection="1">
      <alignment horizontal="center" vertical="center"/>
      <protection locked="0"/>
    </xf>
    <xf numFmtId="38" fontId="14" fillId="0" borderId="10" xfId="3" applyFont="1" applyFill="1" applyBorder="1" applyAlignment="1" applyProtection="1">
      <alignment horizontal="center" vertical="center"/>
      <protection locked="0"/>
    </xf>
    <xf numFmtId="38" fontId="21" fillId="0" borderId="9" xfId="3" applyFont="1" applyFill="1" applyBorder="1" applyAlignment="1" applyProtection="1">
      <alignment horizontal="right" vertical="center"/>
      <protection locked="0"/>
    </xf>
    <xf numFmtId="38" fontId="21" fillId="0" borderId="10" xfId="3" applyFont="1" applyFill="1" applyBorder="1" applyAlignment="1" applyProtection="1">
      <alignment horizontal="right" vertical="center"/>
      <protection locked="0"/>
    </xf>
    <xf numFmtId="38" fontId="21" fillId="0" borderId="11" xfId="3" applyFont="1" applyFill="1" applyBorder="1" applyAlignment="1" applyProtection="1">
      <alignment horizontal="right" vertical="center"/>
      <protection locked="0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38" fontId="18" fillId="3" borderId="18" xfId="3" applyFont="1" applyFill="1" applyBorder="1" applyAlignment="1" applyProtection="1">
      <alignment horizontal="right" vertical="center"/>
      <protection locked="0"/>
    </xf>
    <xf numFmtId="38" fontId="18" fillId="3" borderId="19" xfId="3" applyFont="1" applyFill="1" applyBorder="1" applyAlignment="1" applyProtection="1">
      <alignment horizontal="right" vertical="center"/>
      <protection locked="0"/>
    </xf>
    <xf numFmtId="38" fontId="18" fillId="3" borderId="20" xfId="3" applyFont="1" applyFill="1" applyBorder="1" applyAlignment="1" applyProtection="1">
      <alignment horizontal="right" vertical="center"/>
      <protection locked="0"/>
    </xf>
    <xf numFmtId="38" fontId="14" fillId="0" borderId="18" xfId="3" applyFont="1" applyFill="1" applyBorder="1" applyAlignment="1" applyProtection="1">
      <alignment horizontal="left" vertical="center"/>
      <protection locked="0"/>
    </xf>
    <xf numFmtId="38" fontId="14" fillId="0" borderId="19" xfId="3" applyFont="1" applyFill="1" applyBorder="1" applyAlignment="1" applyProtection="1">
      <alignment horizontal="left" vertical="center"/>
      <protection locked="0"/>
    </xf>
    <xf numFmtId="38" fontId="14" fillId="0" borderId="21" xfId="3" applyFont="1" applyFill="1" applyBorder="1" applyAlignment="1" applyProtection="1">
      <alignment horizontal="left" vertical="center"/>
      <protection locked="0"/>
    </xf>
    <xf numFmtId="38" fontId="18" fillId="3" borderId="18" xfId="3" applyFont="1" applyFill="1" applyBorder="1" applyAlignment="1" applyProtection="1">
      <alignment vertical="center"/>
      <protection locked="0"/>
    </xf>
    <xf numFmtId="38" fontId="18" fillId="3" borderId="19" xfId="3" applyFont="1" applyFill="1" applyBorder="1" applyAlignment="1" applyProtection="1">
      <alignment vertical="center"/>
      <protection locked="0"/>
    </xf>
    <xf numFmtId="38" fontId="18" fillId="3" borderId="20" xfId="3" applyFont="1" applyFill="1" applyBorder="1" applyAlignment="1" applyProtection="1">
      <alignment vertical="center"/>
      <protection locked="0"/>
    </xf>
    <xf numFmtId="38" fontId="18" fillId="3" borderId="22" xfId="3" applyFont="1" applyFill="1" applyBorder="1" applyAlignment="1" applyProtection="1">
      <alignment horizontal="right" vertical="center"/>
      <protection locked="0"/>
    </xf>
    <xf numFmtId="38" fontId="18" fillId="3" borderId="23" xfId="3" applyFont="1" applyFill="1" applyBorder="1" applyAlignment="1" applyProtection="1">
      <alignment horizontal="right" vertical="center"/>
      <protection locked="0"/>
    </xf>
    <xf numFmtId="38" fontId="18" fillId="3" borderId="24" xfId="3" applyFont="1" applyFill="1" applyBorder="1" applyAlignment="1" applyProtection="1">
      <alignment horizontal="right" vertical="center"/>
      <protection locked="0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38" fontId="14" fillId="2" borderId="9" xfId="3" applyFont="1" applyFill="1" applyBorder="1" applyAlignment="1" applyProtection="1">
      <alignment horizontal="right" vertical="center"/>
      <protection locked="0"/>
    </xf>
    <xf numFmtId="38" fontId="14" fillId="2" borderId="10" xfId="3" applyFont="1" applyFill="1" applyBorder="1" applyAlignment="1" applyProtection="1">
      <alignment horizontal="right" vertical="center"/>
      <protection locked="0"/>
    </xf>
    <xf numFmtId="38" fontId="14" fillId="2" borderId="11" xfId="3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>
      <alignment horizontal="left" vertical="center"/>
    </xf>
    <xf numFmtId="38" fontId="14" fillId="0" borderId="2" xfId="3" applyFont="1" applyFill="1" applyBorder="1" applyAlignment="1" applyProtection="1">
      <alignment horizontal="right" vertical="center"/>
      <protection locked="0"/>
    </xf>
    <xf numFmtId="38" fontId="14" fillId="0" borderId="3" xfId="3" applyFont="1" applyFill="1" applyBorder="1" applyAlignment="1" applyProtection="1">
      <alignment horizontal="right" vertical="center"/>
      <protection locked="0"/>
    </xf>
    <xf numFmtId="38" fontId="14" fillId="0" borderId="4" xfId="3" applyFont="1" applyFill="1" applyBorder="1" applyAlignment="1" applyProtection="1">
      <alignment horizontal="right" vertical="center"/>
      <protection locked="0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177" fontId="14" fillId="0" borderId="18" xfId="2" applyNumberFormat="1" applyFont="1" applyBorder="1" applyAlignment="1">
      <alignment horizontal="right" vertical="center"/>
    </xf>
    <xf numFmtId="177" fontId="14" fillId="0" borderId="19" xfId="2" applyNumberFormat="1" applyFont="1" applyBorder="1" applyAlignment="1">
      <alignment horizontal="right" vertical="center"/>
    </xf>
    <xf numFmtId="177" fontId="14" fillId="0" borderId="20" xfId="2" applyNumberFormat="1" applyFont="1" applyBorder="1" applyAlignment="1">
      <alignment horizontal="right" vertical="center"/>
    </xf>
    <xf numFmtId="38" fontId="14" fillId="0" borderId="2" xfId="3" applyFont="1" applyFill="1" applyBorder="1" applyAlignment="1" applyProtection="1">
      <alignment horizontal="center" vertical="center"/>
      <protection locked="0"/>
    </xf>
    <xf numFmtId="38" fontId="14" fillId="0" borderId="4" xfId="3" applyFont="1" applyFill="1" applyBorder="1" applyAlignment="1" applyProtection="1">
      <alignment horizontal="center" vertical="center"/>
      <protection locked="0"/>
    </xf>
    <xf numFmtId="0" fontId="16" fillId="0" borderId="1" xfId="2" applyFont="1" applyBorder="1" applyAlignment="1">
      <alignment horizontal="center" vertical="center"/>
    </xf>
    <xf numFmtId="38" fontId="14" fillId="0" borderId="16" xfId="3" applyFont="1" applyFill="1" applyBorder="1" applyAlignment="1" applyProtection="1">
      <alignment horizontal="center" vertical="center"/>
      <protection locked="0"/>
    </xf>
    <xf numFmtId="38" fontId="14" fillId="0" borderId="13" xfId="3" applyFont="1" applyFill="1" applyBorder="1" applyAlignment="1" applyProtection="1">
      <alignment horizontal="right" vertical="center"/>
      <protection locked="0"/>
    </xf>
    <xf numFmtId="38" fontId="14" fillId="0" borderId="14" xfId="3" applyFont="1" applyFill="1" applyBorder="1" applyAlignment="1" applyProtection="1">
      <alignment horizontal="right" vertical="center"/>
      <protection locked="0"/>
    </xf>
    <xf numFmtId="38" fontId="14" fillId="0" borderId="15" xfId="3" applyFont="1" applyFill="1" applyBorder="1" applyAlignment="1" applyProtection="1">
      <alignment horizontal="right" vertical="center"/>
      <protection locked="0"/>
    </xf>
    <xf numFmtId="176" fontId="14" fillId="0" borderId="16" xfId="2" applyNumberFormat="1" applyFont="1" applyFill="1" applyBorder="1" applyAlignment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  <protection locked="0"/>
    </xf>
    <xf numFmtId="176" fontId="14" fillId="0" borderId="1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left" vertical="center" shrinkToFi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vertical="center"/>
      <protection locked="0"/>
    </xf>
    <xf numFmtId="0" fontId="3" fillId="0" borderId="3" xfId="2" applyFont="1" applyBorder="1" applyAlignment="1" applyProtection="1">
      <alignment vertical="center"/>
      <protection locked="0"/>
    </xf>
    <xf numFmtId="38" fontId="3" fillId="0" borderId="13" xfId="3" applyFont="1" applyFill="1" applyBorder="1" applyAlignment="1" applyProtection="1">
      <alignment horizontal="right" vertical="center"/>
    </xf>
    <xf numFmtId="38" fontId="3" fillId="0" borderId="14" xfId="3" applyFont="1" applyFill="1" applyBorder="1" applyAlignment="1" applyProtection="1">
      <alignment horizontal="right" vertical="center"/>
    </xf>
    <xf numFmtId="38" fontId="3" fillId="0" borderId="15" xfId="3" applyFont="1" applyFill="1" applyBorder="1" applyAlignment="1" applyProtection="1">
      <alignment horizontal="right" vertical="center"/>
    </xf>
    <xf numFmtId="176" fontId="3" fillId="0" borderId="1" xfId="2" applyNumberFormat="1" applyFont="1" applyFill="1" applyBorder="1" applyAlignment="1" applyProtection="1">
      <alignment horizontal="right" vertical="center"/>
    </xf>
    <xf numFmtId="176" fontId="3" fillId="0" borderId="16" xfId="2" applyNumberFormat="1" applyFont="1" applyFill="1" applyBorder="1" applyAlignment="1" applyProtection="1">
      <alignment horizontal="right" vertical="center"/>
    </xf>
    <xf numFmtId="38" fontId="3" fillId="3" borderId="18" xfId="3" applyFont="1" applyFill="1" applyBorder="1" applyAlignment="1" applyProtection="1">
      <alignment vertical="center"/>
    </xf>
    <xf numFmtId="38" fontId="3" fillId="3" borderId="19" xfId="3" applyFont="1" applyFill="1" applyBorder="1" applyAlignment="1" applyProtection="1">
      <alignment vertical="center"/>
    </xf>
    <xf numFmtId="38" fontId="3" fillId="3" borderId="20" xfId="3" applyFont="1" applyFill="1" applyBorder="1" applyAlignment="1" applyProtection="1">
      <alignment vertical="center"/>
    </xf>
    <xf numFmtId="38" fontId="3" fillId="3" borderId="25" xfId="3" applyFont="1" applyFill="1" applyBorder="1" applyAlignment="1" applyProtection="1">
      <alignment vertical="center"/>
    </xf>
    <xf numFmtId="38" fontId="3" fillId="0" borderId="2" xfId="3" applyFont="1" applyFill="1" applyBorder="1" applyAlignment="1" applyProtection="1">
      <alignment horizontal="right" vertical="center"/>
    </xf>
    <xf numFmtId="38" fontId="3" fillId="0" borderId="3" xfId="3" applyFont="1" applyFill="1" applyBorder="1" applyAlignment="1" applyProtection="1">
      <alignment horizontal="right" vertical="center"/>
    </xf>
    <xf numFmtId="38" fontId="3" fillId="0" borderId="4" xfId="3" applyFont="1" applyFill="1" applyBorder="1" applyAlignment="1" applyProtection="1">
      <alignment horizontal="right" vertical="center"/>
    </xf>
    <xf numFmtId="177" fontId="3" fillId="0" borderId="18" xfId="2" applyNumberFormat="1" applyFont="1" applyBorder="1" applyAlignment="1" applyProtection="1">
      <alignment horizontal="right" vertical="center"/>
    </xf>
    <xf numFmtId="177" fontId="3" fillId="0" borderId="19" xfId="2" applyNumberFormat="1" applyFont="1" applyBorder="1" applyAlignment="1" applyProtection="1">
      <alignment horizontal="right" vertical="center"/>
    </xf>
    <xf numFmtId="177" fontId="3" fillId="0" borderId="20" xfId="2" applyNumberFormat="1" applyFont="1" applyBorder="1" applyAlignment="1" applyProtection="1">
      <alignment horizontal="right" vertical="center"/>
    </xf>
    <xf numFmtId="38" fontId="8" fillId="3" borderId="18" xfId="3" applyFont="1" applyFill="1" applyBorder="1" applyAlignment="1" applyProtection="1">
      <alignment horizontal="right" vertical="center"/>
    </xf>
    <xf numFmtId="38" fontId="8" fillId="3" borderId="19" xfId="3" applyFont="1" applyFill="1" applyBorder="1" applyAlignment="1" applyProtection="1">
      <alignment horizontal="right" vertical="center"/>
    </xf>
    <xf numFmtId="38" fontId="8" fillId="3" borderId="20" xfId="3" applyFont="1" applyFill="1" applyBorder="1" applyAlignment="1" applyProtection="1">
      <alignment horizontal="right" vertical="center"/>
    </xf>
    <xf numFmtId="38" fontId="8" fillId="3" borderId="18" xfId="3" applyFont="1" applyFill="1" applyBorder="1" applyAlignment="1" applyProtection="1">
      <alignment vertical="center"/>
    </xf>
    <xf numFmtId="38" fontId="8" fillId="3" borderId="19" xfId="3" applyFont="1" applyFill="1" applyBorder="1" applyAlignment="1" applyProtection="1">
      <alignment vertical="center"/>
    </xf>
    <xf numFmtId="38" fontId="8" fillId="3" borderId="20" xfId="3" applyFont="1" applyFill="1" applyBorder="1" applyAlignment="1" applyProtection="1">
      <alignment vertical="center"/>
    </xf>
    <xf numFmtId="38" fontId="8" fillId="3" borderId="22" xfId="3" applyFont="1" applyFill="1" applyBorder="1" applyAlignment="1" applyProtection="1">
      <alignment horizontal="right" vertical="center"/>
    </xf>
    <xf numFmtId="38" fontId="8" fillId="3" borderId="23" xfId="3" applyFont="1" applyFill="1" applyBorder="1" applyAlignment="1" applyProtection="1">
      <alignment horizontal="right" vertical="center"/>
    </xf>
    <xf numFmtId="38" fontId="8" fillId="3" borderId="24" xfId="3" applyFont="1" applyFill="1" applyBorder="1" applyAlignment="1" applyProtection="1">
      <alignment horizontal="right" vertical="center"/>
    </xf>
    <xf numFmtId="38" fontId="13" fillId="0" borderId="9" xfId="3" applyFont="1" applyFill="1" applyBorder="1" applyAlignment="1" applyProtection="1">
      <alignment horizontal="right" vertical="center"/>
    </xf>
    <xf numFmtId="38" fontId="13" fillId="0" borderId="10" xfId="3" applyFont="1" applyFill="1" applyBorder="1" applyAlignment="1" applyProtection="1">
      <alignment horizontal="right" vertical="center"/>
    </xf>
    <xf numFmtId="38" fontId="13" fillId="0" borderId="11" xfId="3" applyFont="1" applyFill="1" applyBorder="1" applyAlignment="1" applyProtection="1">
      <alignment horizontal="right" vertical="center"/>
    </xf>
    <xf numFmtId="0" fontId="3" fillId="2" borderId="3" xfId="2" applyFont="1" applyFill="1" applyBorder="1" applyAlignment="1" applyProtection="1">
      <alignment vertical="center"/>
      <protection locked="0"/>
    </xf>
    <xf numFmtId="0" fontId="3" fillId="2" borderId="2" xfId="2" applyFont="1" applyFill="1" applyBorder="1" applyAlignment="1" applyProtection="1">
      <alignment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57149</xdr:colOff>
      <xdr:row>10</xdr:row>
      <xdr:rowOff>95250</xdr:rowOff>
    </xdr:from>
    <xdr:to>
      <xdr:col>29</xdr:col>
      <xdr:colOff>28574</xdr:colOff>
      <xdr:row>13</xdr:row>
      <xdr:rowOff>123825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43399" y="2324100"/>
          <a:ext cx="1933575" cy="723900"/>
        </a:xfrm>
        <a:prstGeom prst="wedgeRectCallout">
          <a:avLst>
            <a:gd name="adj1" fmla="val -16095"/>
            <a:gd name="adj2" fmla="val 79268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業種欄は募集要項の対象業種一覧から選択してください。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142874</xdr:colOff>
      <xdr:row>20</xdr:row>
      <xdr:rowOff>123825</xdr:rowOff>
    </xdr:from>
    <xdr:to>
      <xdr:col>27</xdr:col>
      <xdr:colOff>19050</xdr:colOff>
      <xdr:row>24</xdr:row>
      <xdr:rowOff>114300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28824" y="4762500"/>
          <a:ext cx="3724276" cy="981075"/>
        </a:xfrm>
        <a:prstGeom prst="wedgeRectCallout">
          <a:avLst>
            <a:gd name="adj1" fmla="val -47506"/>
            <a:gd name="adj2" fmla="val -289315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売上減少額の考え方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前期合計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(A))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今季合計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(B))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(C))</a:t>
          </a:r>
        </a:p>
        <a:p>
          <a:pPr algn="just">
            <a:spcAft>
              <a:spcPts val="0"/>
            </a:spcAft>
          </a:pPr>
          <a:r>
            <a:rPr lang="en-US" altLang="ja-JP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1,355,050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850,000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505,050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kern="1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※1,000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円未満切り捨てのため、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売上減少額：</a:t>
          </a:r>
          <a:r>
            <a:rPr lang="en-US" altLang="ja-JP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505,000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u="sng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4"/>
  <sheetViews>
    <sheetView showGridLines="0" showZeros="0" tabSelected="1" view="pageBreakPreview" topLeftCell="A7" zoomScaleNormal="100" zoomScaleSheetLayoutView="100" workbookViewId="0">
      <selection activeCell="B26" sqref="B26:F26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6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10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38" ht="13.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38" ht="19.5" customHeight="1" x14ac:dyDescent="0.2">
      <c r="A5" s="11"/>
      <c r="B5" s="11" t="s">
        <v>7</v>
      </c>
      <c r="C5" s="11"/>
      <c r="D5" s="1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"/>
      <c r="R5" s="1"/>
      <c r="S5" s="11"/>
      <c r="T5" s="16"/>
      <c r="U5" s="16"/>
      <c r="V5" s="17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30" t="s">
        <v>35</v>
      </c>
      <c r="C6" s="130"/>
      <c r="D6" s="130"/>
      <c r="E6" s="130"/>
      <c r="F6" s="130"/>
      <c r="G6" s="130"/>
      <c r="H6" s="130"/>
      <c r="I6" s="130"/>
      <c r="J6" s="130"/>
      <c r="K6" s="130"/>
      <c r="L6" s="15"/>
      <c r="M6" s="130" t="s">
        <v>36</v>
      </c>
      <c r="N6" s="130"/>
      <c r="O6" s="130"/>
      <c r="P6" s="130"/>
      <c r="Q6" s="130"/>
      <c r="R6" s="130"/>
      <c r="S6" s="130"/>
      <c r="T6" s="130"/>
      <c r="U6" s="130"/>
      <c r="V6" s="130"/>
      <c r="W6" s="5"/>
      <c r="X6" s="135" t="s">
        <v>4</v>
      </c>
      <c r="Y6" s="135"/>
      <c r="Z6" s="5"/>
      <c r="AA6" s="135" t="s">
        <v>5</v>
      </c>
      <c r="AB6" s="135"/>
      <c r="AC6" s="135"/>
    </row>
    <row r="7" spans="1:38" ht="19.5" customHeight="1" x14ac:dyDescent="0.2">
      <c r="A7" s="11"/>
      <c r="B7" s="52" t="s">
        <v>3</v>
      </c>
      <c r="C7" s="226"/>
      <c r="D7" s="51" t="s">
        <v>2</v>
      </c>
      <c r="E7" s="18"/>
      <c r="F7" s="38" t="s">
        <v>0</v>
      </c>
      <c r="G7" s="114"/>
      <c r="H7" s="114"/>
      <c r="I7" s="114"/>
      <c r="J7" s="114"/>
      <c r="K7" s="50" t="s">
        <v>1</v>
      </c>
      <c r="L7" s="29"/>
      <c r="M7" s="52" t="s">
        <v>3</v>
      </c>
      <c r="N7" s="226"/>
      <c r="O7" s="51" t="s">
        <v>2</v>
      </c>
      <c r="P7" s="227"/>
      <c r="Q7" s="38" t="s">
        <v>0</v>
      </c>
      <c r="R7" s="114"/>
      <c r="S7" s="114"/>
      <c r="T7" s="114"/>
      <c r="U7" s="114"/>
      <c r="V7" s="50" t="s">
        <v>1</v>
      </c>
      <c r="W7" s="19"/>
      <c r="X7" s="202" t="str">
        <f>IFERROR((G7-R7)/G7,"")</f>
        <v/>
      </c>
      <c r="Y7" s="202"/>
      <c r="Z7" s="9"/>
      <c r="AA7" s="196"/>
      <c r="AB7" s="138" t="s">
        <v>18</v>
      </c>
      <c r="AC7" s="138"/>
    </row>
    <row r="8" spans="1:38" ht="19.5" customHeight="1" thickBot="1" x14ac:dyDescent="0.25">
      <c r="A8" s="11"/>
      <c r="B8" s="52" t="s">
        <v>3</v>
      </c>
      <c r="C8" s="226"/>
      <c r="D8" s="51" t="s">
        <v>2</v>
      </c>
      <c r="E8" s="18"/>
      <c r="F8" s="38" t="s">
        <v>0</v>
      </c>
      <c r="G8" s="114"/>
      <c r="H8" s="114"/>
      <c r="I8" s="114"/>
      <c r="J8" s="114"/>
      <c r="K8" s="50" t="s">
        <v>1</v>
      </c>
      <c r="L8" s="29"/>
      <c r="M8" s="52" t="s">
        <v>3</v>
      </c>
      <c r="N8" s="226"/>
      <c r="O8" s="51" t="s">
        <v>2</v>
      </c>
      <c r="P8" s="227"/>
      <c r="Q8" s="38" t="s">
        <v>0</v>
      </c>
      <c r="R8" s="114"/>
      <c r="S8" s="114"/>
      <c r="T8" s="114"/>
      <c r="U8" s="114"/>
      <c r="V8" s="50" t="s">
        <v>1</v>
      </c>
      <c r="W8" s="19"/>
      <c r="X8" s="202" t="str">
        <f>IFERROR((G8-R8)/G8,"")</f>
        <v/>
      </c>
      <c r="Y8" s="202"/>
      <c r="Z8" s="9"/>
      <c r="AA8" s="196"/>
      <c r="AB8" s="138"/>
      <c r="AC8" s="138"/>
    </row>
    <row r="9" spans="1:38" ht="19.5" customHeight="1" thickTop="1" x14ac:dyDescent="0.2">
      <c r="A9" s="11"/>
      <c r="B9" s="52" t="s">
        <v>3</v>
      </c>
      <c r="C9" s="226"/>
      <c r="D9" s="51" t="s">
        <v>2</v>
      </c>
      <c r="E9" s="18"/>
      <c r="F9" s="38" t="s">
        <v>0</v>
      </c>
      <c r="G9" s="114"/>
      <c r="H9" s="114"/>
      <c r="I9" s="114"/>
      <c r="J9" s="114"/>
      <c r="K9" s="50" t="s">
        <v>1</v>
      </c>
      <c r="L9" s="29"/>
      <c r="M9" s="52" t="s">
        <v>3</v>
      </c>
      <c r="N9" s="226"/>
      <c r="O9" s="51" t="s">
        <v>2</v>
      </c>
      <c r="P9" s="227"/>
      <c r="Q9" s="38" t="s">
        <v>0</v>
      </c>
      <c r="R9" s="114"/>
      <c r="S9" s="114"/>
      <c r="T9" s="114"/>
      <c r="U9" s="114"/>
      <c r="V9" s="50" t="s">
        <v>1</v>
      </c>
      <c r="W9" s="11"/>
      <c r="X9" s="202" t="str">
        <f t="shared" ref="X9:X10" si="0">IFERROR((G9-R9)/G9,"")</f>
        <v/>
      </c>
      <c r="Y9" s="202"/>
      <c r="Z9" s="9"/>
      <c r="AA9" s="196"/>
      <c r="AB9" s="138"/>
      <c r="AC9" s="138"/>
      <c r="AG9" s="42" t="s">
        <v>51</v>
      </c>
      <c r="AH9" s="43"/>
      <c r="AI9" s="43"/>
      <c r="AJ9" s="43"/>
      <c r="AK9" s="43"/>
      <c r="AL9" s="44"/>
    </row>
    <row r="10" spans="1:38" ht="19.5" customHeight="1" thickBot="1" x14ac:dyDescent="0.25">
      <c r="A10" s="11"/>
      <c r="B10" s="115" t="s">
        <v>24</v>
      </c>
      <c r="C10" s="115"/>
      <c r="D10" s="115"/>
      <c r="E10" s="115"/>
      <c r="F10" s="115"/>
      <c r="G10" s="199">
        <f>SUM(G7:G9)</f>
        <v>0</v>
      </c>
      <c r="H10" s="200"/>
      <c r="I10" s="200"/>
      <c r="J10" s="201"/>
      <c r="K10" s="53" t="s">
        <v>1</v>
      </c>
      <c r="L10" s="29"/>
      <c r="M10" s="115" t="s">
        <v>25</v>
      </c>
      <c r="N10" s="115"/>
      <c r="O10" s="115"/>
      <c r="P10" s="115"/>
      <c r="Q10" s="115"/>
      <c r="R10" s="199">
        <f>SUM(R7:U9)</f>
        <v>0</v>
      </c>
      <c r="S10" s="200"/>
      <c r="T10" s="200"/>
      <c r="U10" s="201"/>
      <c r="V10" s="20" t="s">
        <v>1</v>
      </c>
      <c r="W10" s="11"/>
      <c r="X10" s="203" t="str">
        <f t="shared" si="0"/>
        <v/>
      </c>
      <c r="Y10" s="203"/>
      <c r="Z10" s="9"/>
      <c r="AA10" s="196"/>
      <c r="AB10" s="136" t="s">
        <v>19</v>
      </c>
      <c r="AC10" s="136"/>
      <c r="AG10" s="45" t="s">
        <v>50</v>
      </c>
      <c r="AH10" s="11"/>
      <c r="AI10" s="11"/>
      <c r="AJ10" s="11"/>
      <c r="AK10" s="11"/>
      <c r="AL10" s="46"/>
    </row>
    <row r="11" spans="1:38" ht="21" customHeight="1" thickBot="1" x14ac:dyDescent="0.25">
      <c r="A11" s="11"/>
      <c r="B11" s="32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37" t="s">
        <v>31</v>
      </c>
      <c r="AB11" s="137"/>
      <c r="AC11" s="137"/>
      <c r="AG11" s="45"/>
      <c r="AH11" s="207">
        <f>G10-R10</f>
        <v>0</v>
      </c>
      <c r="AI11" s="78" t="s">
        <v>53</v>
      </c>
      <c r="AJ11" s="78"/>
      <c r="AK11" s="78"/>
      <c r="AL11" s="46"/>
    </row>
    <row r="12" spans="1:38" ht="19.5" customHeight="1" thickBot="1" x14ac:dyDescent="0.25">
      <c r="A12" s="11"/>
      <c r="B12" s="122" t="s">
        <v>60</v>
      </c>
      <c r="C12" s="123"/>
      <c r="D12" s="123"/>
      <c r="E12" s="123"/>
      <c r="F12" s="124"/>
      <c r="G12" s="204">
        <f>MAX(ROUNDDOWN(G10-R10,-3),0)</f>
        <v>0</v>
      </c>
      <c r="H12" s="205"/>
      <c r="I12" s="205"/>
      <c r="J12" s="205"/>
      <c r="K12" s="206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39"/>
      <c r="AB12" s="11"/>
      <c r="AC12" s="11"/>
      <c r="AG12" s="47" t="s">
        <v>52</v>
      </c>
      <c r="AH12" s="48"/>
      <c r="AI12" s="48"/>
      <c r="AJ12" s="48"/>
      <c r="AK12" s="48"/>
      <c r="AL12" s="49"/>
    </row>
    <row r="13" spans="1:38" ht="14.25" customHeight="1" x14ac:dyDescent="0.2">
      <c r="A13" s="11"/>
      <c r="B13" s="7"/>
      <c r="C13" s="7"/>
      <c r="D13" s="7"/>
      <c r="E13" s="7"/>
      <c r="F13" s="7"/>
      <c r="G13" s="31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39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1"/>
      <c r="F14" s="21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55"/>
      <c r="V14" s="21"/>
      <c r="W14" s="12"/>
      <c r="X14" s="22"/>
      <c r="Y14" s="22"/>
      <c r="Z14" s="22"/>
      <c r="AA14" s="54"/>
      <c r="AB14" s="12"/>
      <c r="AC14" s="12"/>
    </row>
    <row r="15" spans="1:38" s="11" customFormat="1" ht="19.5" customHeight="1" x14ac:dyDescent="0.2">
      <c r="B15" s="13">
        <v>1</v>
      </c>
      <c r="C15" s="103" t="s">
        <v>11</v>
      </c>
      <c r="D15" s="103"/>
      <c r="E15" s="103"/>
      <c r="F15" s="104"/>
      <c r="G15" s="197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37"/>
      <c r="S15" s="37"/>
      <c r="T15" s="38"/>
      <c r="U15" s="108" t="s">
        <v>8</v>
      </c>
      <c r="V15" s="109"/>
      <c r="W15" s="36"/>
      <c r="X15" s="37"/>
      <c r="Y15" s="37"/>
      <c r="Z15" s="37"/>
      <c r="AA15" s="37"/>
      <c r="AB15" s="37"/>
      <c r="AC15" s="38"/>
    </row>
    <row r="16" spans="1:38" s="11" customFormat="1" ht="19.5" customHeight="1" x14ac:dyDescent="0.2">
      <c r="B16" s="14"/>
      <c r="C16" s="103" t="s">
        <v>9</v>
      </c>
      <c r="D16" s="103"/>
      <c r="E16" s="103"/>
      <c r="F16" s="103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37"/>
      <c r="S16" s="37"/>
      <c r="T16" s="38"/>
      <c r="U16" s="108" t="s">
        <v>12</v>
      </c>
      <c r="V16" s="109"/>
      <c r="W16" s="36"/>
      <c r="X16" s="37"/>
      <c r="Y16" s="37"/>
      <c r="Z16" s="37"/>
      <c r="AA16" s="37"/>
      <c r="AB16" s="37"/>
      <c r="AC16" s="38"/>
    </row>
    <row r="17" spans="1:32" s="11" customFormat="1" ht="19.5" customHeight="1" x14ac:dyDescent="0.2">
      <c r="B17" s="13">
        <v>2</v>
      </c>
      <c r="C17" s="103" t="s">
        <v>11</v>
      </c>
      <c r="D17" s="103"/>
      <c r="E17" s="103"/>
      <c r="F17" s="103"/>
      <c r="G17" s="197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37"/>
      <c r="S17" s="37"/>
      <c r="T17" s="38"/>
      <c r="U17" s="108" t="s">
        <v>8</v>
      </c>
      <c r="V17" s="109"/>
      <c r="W17" s="36"/>
      <c r="X17" s="37"/>
      <c r="Y17" s="37"/>
      <c r="Z17" s="37"/>
      <c r="AA17" s="37"/>
      <c r="AB17" s="37"/>
      <c r="AC17" s="38"/>
    </row>
    <row r="18" spans="1:32" s="11" customFormat="1" ht="19.5" customHeight="1" x14ac:dyDescent="0.2">
      <c r="B18" s="14"/>
      <c r="C18" s="103" t="s">
        <v>9</v>
      </c>
      <c r="D18" s="103"/>
      <c r="E18" s="103"/>
      <c r="F18" s="103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37"/>
      <c r="S18" s="37"/>
      <c r="T18" s="38"/>
      <c r="U18" s="108" t="s">
        <v>12</v>
      </c>
      <c r="V18" s="109"/>
      <c r="W18" s="36"/>
      <c r="X18" s="37"/>
      <c r="Y18" s="37"/>
      <c r="Z18" s="37"/>
      <c r="AA18" s="37"/>
      <c r="AB18" s="37"/>
      <c r="AC18" s="38"/>
    </row>
    <row r="19" spans="1:32" s="11" customFormat="1" ht="19.5" customHeight="1" x14ac:dyDescent="0.2">
      <c r="B19" s="13">
        <v>3</v>
      </c>
      <c r="C19" s="103" t="s">
        <v>11</v>
      </c>
      <c r="D19" s="103"/>
      <c r="E19" s="103"/>
      <c r="F19" s="103"/>
      <c r="G19" s="197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37"/>
      <c r="S19" s="37"/>
      <c r="T19" s="38"/>
      <c r="U19" s="108" t="s">
        <v>8</v>
      </c>
      <c r="V19" s="109"/>
      <c r="W19" s="36"/>
      <c r="X19" s="37"/>
      <c r="Y19" s="37"/>
      <c r="Z19" s="37"/>
      <c r="AA19" s="37"/>
      <c r="AB19" s="37"/>
      <c r="AC19" s="38"/>
    </row>
    <row r="20" spans="1:32" s="11" customFormat="1" ht="19.5" customHeight="1" x14ac:dyDescent="0.2">
      <c r="B20" s="14"/>
      <c r="C20" s="103" t="s">
        <v>9</v>
      </c>
      <c r="D20" s="103"/>
      <c r="E20" s="103"/>
      <c r="F20" s="103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7"/>
      <c r="S20" s="37"/>
      <c r="T20" s="38"/>
      <c r="U20" s="108" t="s">
        <v>12</v>
      </c>
      <c r="V20" s="109"/>
      <c r="W20" s="36"/>
      <c r="X20" s="37"/>
      <c r="Y20" s="37"/>
      <c r="Z20" s="37"/>
      <c r="AA20" s="37"/>
      <c r="AB20" s="37"/>
      <c r="AC20" s="38"/>
    </row>
    <row r="21" spans="1:32" s="11" customFormat="1" ht="19.5" customHeight="1" x14ac:dyDescent="0.2">
      <c r="B21" s="13">
        <v>4</v>
      </c>
      <c r="C21" s="103" t="s">
        <v>11</v>
      </c>
      <c r="D21" s="103"/>
      <c r="E21" s="103"/>
      <c r="F21" s="103"/>
      <c r="G21" s="197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37"/>
      <c r="S21" s="37"/>
      <c r="T21" s="38"/>
      <c r="U21" s="108" t="s">
        <v>8</v>
      </c>
      <c r="V21" s="109"/>
      <c r="W21" s="36"/>
      <c r="X21" s="37"/>
      <c r="Y21" s="37"/>
      <c r="Z21" s="37"/>
      <c r="AA21" s="37"/>
      <c r="AB21" s="37"/>
      <c r="AC21" s="38"/>
    </row>
    <row r="22" spans="1:32" s="11" customFormat="1" ht="19.5" customHeight="1" x14ac:dyDescent="0.2">
      <c r="B22" s="14"/>
      <c r="C22" s="103" t="s">
        <v>9</v>
      </c>
      <c r="D22" s="103"/>
      <c r="E22" s="103"/>
      <c r="F22" s="103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37"/>
      <c r="S22" s="37"/>
      <c r="T22" s="38"/>
      <c r="U22" s="108" t="s">
        <v>12</v>
      </c>
      <c r="V22" s="109"/>
      <c r="W22" s="36"/>
      <c r="X22" s="37"/>
      <c r="Y22" s="37"/>
      <c r="Z22" s="37"/>
      <c r="AA22" s="37"/>
      <c r="AB22" s="37"/>
      <c r="AC22" s="38"/>
    </row>
    <row r="23" spans="1:32" s="11" customFormat="1" ht="19.5" customHeight="1" x14ac:dyDescent="0.2">
      <c r="B23" s="13">
        <v>5</v>
      </c>
      <c r="C23" s="103" t="s">
        <v>11</v>
      </c>
      <c r="D23" s="103"/>
      <c r="E23" s="103"/>
      <c r="F23" s="103"/>
      <c r="G23" s="197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37"/>
      <c r="S23" s="37"/>
      <c r="T23" s="38"/>
      <c r="U23" s="108" t="s">
        <v>8</v>
      </c>
      <c r="V23" s="109"/>
      <c r="W23" s="36"/>
      <c r="X23" s="37"/>
      <c r="Y23" s="37"/>
      <c r="Z23" s="37"/>
      <c r="AA23" s="37"/>
      <c r="AB23" s="37"/>
      <c r="AC23" s="38"/>
    </row>
    <row r="24" spans="1:32" s="11" customFormat="1" ht="19.5" customHeight="1" x14ac:dyDescent="0.2">
      <c r="B24" s="14"/>
      <c r="C24" s="103" t="s">
        <v>9</v>
      </c>
      <c r="D24" s="103"/>
      <c r="E24" s="103"/>
      <c r="F24" s="103"/>
      <c r="G24" s="197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37"/>
      <c r="S24" s="37"/>
      <c r="T24" s="38"/>
      <c r="U24" s="108" t="s">
        <v>12</v>
      </c>
      <c r="V24" s="109"/>
      <c r="W24" s="36"/>
      <c r="X24" s="37"/>
      <c r="Y24" s="37"/>
      <c r="Z24" s="37"/>
      <c r="AA24" s="37"/>
      <c r="AB24" s="37"/>
      <c r="AC24" s="38"/>
    </row>
    <row r="25" spans="1:32" s="11" customFormat="1" ht="39" customHeight="1" thickBot="1" x14ac:dyDescent="0.25">
      <c r="B25" s="131" t="s">
        <v>67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1:32" ht="19.5" customHeight="1" thickBot="1" x14ac:dyDescent="0.25">
      <c r="A26" s="11"/>
      <c r="B26" s="111" t="s">
        <v>30</v>
      </c>
      <c r="C26" s="112"/>
      <c r="D26" s="112"/>
      <c r="E26" s="112"/>
      <c r="F26" s="112"/>
      <c r="G26" s="132"/>
      <c r="H26" s="133"/>
      <c r="I26" s="134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39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39"/>
      <c r="AB27" s="11"/>
      <c r="AC27" s="11"/>
      <c r="AD27" s="11"/>
    </row>
    <row r="28" spans="1:32" ht="19.5" customHeight="1" thickBot="1" x14ac:dyDescent="0.25">
      <c r="A28" s="11"/>
      <c r="B28" s="11" t="s">
        <v>55</v>
      </c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11" t="s">
        <v>30</v>
      </c>
      <c r="C29" s="112"/>
      <c r="D29" s="112"/>
      <c r="E29" s="112"/>
      <c r="F29" s="113"/>
      <c r="G29" s="208">
        <f>G26</f>
        <v>0</v>
      </c>
      <c r="H29" s="209"/>
      <c r="I29" s="210"/>
      <c r="J29" s="34" t="s">
        <v>14</v>
      </c>
      <c r="K29" s="100" t="s">
        <v>37</v>
      </c>
      <c r="L29" s="101"/>
      <c r="M29" s="101"/>
      <c r="N29" s="101"/>
      <c r="O29" s="101"/>
      <c r="P29" s="102"/>
      <c r="Q29" s="3" t="s">
        <v>22</v>
      </c>
      <c r="R29" s="104" t="s">
        <v>17</v>
      </c>
      <c r="S29" s="105"/>
      <c r="T29" s="105"/>
      <c r="U29" s="105"/>
      <c r="V29" s="211">
        <f>G29*400000</f>
        <v>0</v>
      </c>
      <c r="W29" s="212"/>
      <c r="X29" s="212"/>
      <c r="Y29" s="212"/>
      <c r="Z29" s="212"/>
      <c r="AA29" s="213"/>
      <c r="AB29" s="27" t="s">
        <v>23</v>
      </c>
      <c r="AC29" s="30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31"/>
      <c r="W30" s="10"/>
      <c r="X30" s="25"/>
      <c r="Y30" s="10"/>
      <c r="Z30" s="10"/>
      <c r="AA30" s="10"/>
      <c r="AB30" s="10"/>
      <c r="AC30" s="11"/>
      <c r="AD30" s="11"/>
      <c r="AF30" s="33">
        <f>V29</f>
        <v>0</v>
      </c>
    </row>
    <row r="31" spans="1:32" ht="19.5" customHeight="1" x14ac:dyDescent="0.2">
      <c r="A31" s="11"/>
      <c r="B31" s="116" t="s">
        <v>32</v>
      </c>
      <c r="C31" s="117"/>
      <c r="D31" s="117"/>
      <c r="E31" s="117"/>
      <c r="F31" s="118"/>
      <c r="G31" s="196"/>
      <c r="H31" s="103" t="s">
        <v>27</v>
      </c>
      <c r="I31" s="103"/>
      <c r="J31" s="103"/>
      <c r="K31" s="103"/>
      <c r="L31" s="103"/>
      <c r="M31" s="103"/>
      <c r="N31" s="103"/>
      <c r="O31" s="103"/>
      <c r="P31" s="103"/>
      <c r="Q31" s="4" t="s">
        <v>38</v>
      </c>
      <c r="R31" s="104" t="s">
        <v>56</v>
      </c>
      <c r="S31" s="105"/>
      <c r="T31" s="105"/>
      <c r="U31" s="106"/>
      <c r="V31" s="107">
        <v>2000000</v>
      </c>
      <c r="W31" s="107"/>
      <c r="X31" s="107"/>
      <c r="Y31" s="107"/>
      <c r="Z31" s="107"/>
      <c r="AA31" s="107"/>
      <c r="AB31" s="27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19"/>
      <c r="C32" s="120"/>
      <c r="D32" s="120"/>
      <c r="E32" s="120"/>
      <c r="F32" s="121"/>
      <c r="G32" s="196"/>
      <c r="H32" s="103" t="s">
        <v>16</v>
      </c>
      <c r="I32" s="103"/>
      <c r="J32" s="103"/>
      <c r="K32" s="103"/>
      <c r="L32" s="103"/>
      <c r="M32" s="103"/>
      <c r="N32" s="103"/>
      <c r="O32" s="103"/>
      <c r="P32" s="103"/>
      <c r="Q32" s="4" t="s">
        <v>38</v>
      </c>
      <c r="R32" s="104" t="s">
        <v>57</v>
      </c>
      <c r="S32" s="105"/>
      <c r="T32" s="105"/>
      <c r="U32" s="106"/>
      <c r="V32" s="107">
        <v>1000000</v>
      </c>
      <c r="W32" s="107"/>
      <c r="X32" s="107"/>
      <c r="Y32" s="107"/>
      <c r="Z32" s="107"/>
      <c r="AA32" s="107"/>
      <c r="AB32" s="27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26"/>
      <c r="H33" s="4"/>
      <c r="I33" s="4"/>
      <c r="J33" s="4"/>
      <c r="K33" s="4"/>
      <c r="L33" s="4"/>
      <c r="M33" s="39"/>
      <c r="N33" s="39"/>
      <c r="O33" s="39"/>
      <c r="P33" s="39"/>
      <c r="Q33" s="39"/>
      <c r="R33" s="23"/>
      <c r="S33" s="24"/>
      <c r="T33" s="24"/>
      <c r="U33" s="24"/>
      <c r="V33" s="24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97" t="s">
        <v>54</v>
      </c>
      <c r="C34" s="98"/>
      <c r="D34" s="98"/>
      <c r="E34" s="98"/>
      <c r="F34" s="99"/>
      <c r="G34" s="214">
        <f>IF(G31="○",IF(V29&gt;=2000000,2000000,V29),IF(V29&gt;1000000,1000000,V29))</f>
        <v>0</v>
      </c>
      <c r="H34" s="215"/>
      <c r="I34" s="215"/>
      <c r="J34" s="215"/>
      <c r="K34" s="216"/>
      <c r="L34" s="6" t="s">
        <v>23</v>
      </c>
      <c r="M34" s="28" t="s">
        <v>39</v>
      </c>
      <c r="N34" s="6" t="s">
        <v>58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39"/>
      <c r="AB34" s="11"/>
      <c r="AC34" s="11"/>
      <c r="AD34" s="11"/>
      <c r="AF34" s="33">
        <f>MIN(AF30:AF32)</f>
        <v>0</v>
      </c>
    </row>
    <row r="35" spans="1:32" ht="14.25" customHeight="1" x14ac:dyDescent="0.2">
      <c r="A35" s="11"/>
      <c r="B35" s="39"/>
      <c r="C35" s="39"/>
      <c r="D35" s="39"/>
      <c r="E35" s="35"/>
      <c r="F35" s="35"/>
      <c r="G35" s="8"/>
      <c r="H35" s="8"/>
      <c r="I35" s="8"/>
      <c r="J35" s="8"/>
      <c r="K35" s="8"/>
      <c r="L35" s="8"/>
      <c r="M35" s="28" t="s">
        <v>40</v>
      </c>
      <c r="N35" s="6" t="s">
        <v>59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39"/>
      <c r="AB35" s="11"/>
      <c r="AC35" s="11"/>
      <c r="AD35" s="11"/>
      <c r="AF35" s="33"/>
    </row>
    <row r="36" spans="1:32" ht="14.25" customHeight="1" x14ac:dyDescent="0.2">
      <c r="A36" s="11"/>
      <c r="B36" s="39"/>
      <c r="C36" s="39"/>
      <c r="D36" s="39"/>
      <c r="E36" s="35"/>
      <c r="F36" s="35"/>
      <c r="G36" s="8"/>
      <c r="H36" s="8"/>
      <c r="I36" s="8"/>
      <c r="J36" s="8"/>
      <c r="K36" s="8"/>
      <c r="L36" s="8"/>
      <c r="M36" s="28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39"/>
      <c r="AB36" s="11"/>
      <c r="AC36" s="11"/>
      <c r="AD36" s="11"/>
      <c r="AF36" s="33"/>
    </row>
    <row r="37" spans="1:32" ht="19.5" customHeight="1" thickBot="1" x14ac:dyDescent="0.25">
      <c r="A37" s="11"/>
      <c r="B37" s="28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39"/>
      <c r="AB37" s="11"/>
      <c r="AC37" s="11"/>
    </row>
    <row r="38" spans="1:32" ht="19.5" customHeight="1" thickBot="1" x14ac:dyDescent="0.25">
      <c r="A38" s="11"/>
      <c r="B38" s="122" t="s">
        <v>60</v>
      </c>
      <c r="C38" s="123"/>
      <c r="D38" s="123"/>
      <c r="E38" s="123"/>
      <c r="F38" s="124"/>
      <c r="G38" s="217">
        <f>G12</f>
        <v>0</v>
      </c>
      <c r="H38" s="218"/>
      <c r="I38" s="218"/>
      <c r="J38" s="218"/>
      <c r="K38" s="219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39"/>
      <c r="AB38" s="11"/>
      <c r="AC38" s="11"/>
    </row>
    <row r="39" spans="1:32" ht="19.5" customHeight="1" thickBot="1" x14ac:dyDescent="0.25">
      <c r="A39" s="11"/>
      <c r="B39" s="97" t="s">
        <v>54</v>
      </c>
      <c r="C39" s="98"/>
      <c r="D39" s="98"/>
      <c r="E39" s="98"/>
      <c r="F39" s="99"/>
      <c r="G39" s="220">
        <f>G34</f>
        <v>0</v>
      </c>
      <c r="H39" s="221"/>
      <c r="I39" s="221"/>
      <c r="J39" s="221"/>
      <c r="K39" s="222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39"/>
      <c r="AB39" s="11"/>
      <c r="AC39" s="11"/>
    </row>
    <row r="40" spans="1:32" ht="19.5" customHeight="1" thickBot="1" x14ac:dyDescent="0.25">
      <c r="A40" s="11"/>
      <c r="B40" s="28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39"/>
      <c r="AB40" s="11"/>
      <c r="AC40" s="11"/>
    </row>
    <row r="41" spans="1:32" ht="25.15" customHeight="1" thickBot="1" x14ac:dyDescent="0.25">
      <c r="A41" s="11"/>
      <c r="B41" s="128" t="s">
        <v>29</v>
      </c>
      <c r="C41" s="129"/>
      <c r="D41" s="129"/>
      <c r="E41" s="129"/>
      <c r="F41" s="129"/>
      <c r="G41" s="223">
        <f>IF(G12&gt;=G34,G34, G12)</f>
        <v>0</v>
      </c>
      <c r="H41" s="224"/>
      <c r="I41" s="224"/>
      <c r="J41" s="224"/>
      <c r="K41" s="225"/>
      <c r="L41" s="6" t="s">
        <v>1</v>
      </c>
      <c r="M41" s="6" t="s">
        <v>43</v>
      </c>
      <c r="N41" s="6" t="s">
        <v>61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39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31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39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sheetProtection sheet="1" objects="1" scenarios="1"/>
  <mergeCells count="67"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U16:V16"/>
    <mergeCell ref="U17:V17"/>
    <mergeCell ref="U18:V18"/>
    <mergeCell ref="U19:V19"/>
    <mergeCell ref="U20:V20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B39:F39"/>
    <mergeCell ref="G39:K39"/>
    <mergeCell ref="K29:P29"/>
    <mergeCell ref="H31:P31"/>
    <mergeCell ref="H32:P32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 xr:uid="{00000000-0002-0000-0000-000000000000}"/>
    <dataValidation type="list" allowBlank="1" showInputMessage="1" showErrorMessage="1" sqref="AA7:AA10 G29 G31:G33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4"/>
  <sheetViews>
    <sheetView showGridLines="0" showZeros="0" view="pageBreakPreview" zoomScaleNormal="100" zoomScaleSheetLayoutView="100" workbookViewId="0">
      <selection activeCell="AH24" sqref="AH24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6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10" t="s">
        <v>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38" ht="13.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38" ht="19.5" customHeight="1" x14ac:dyDescent="0.2">
      <c r="A5" s="11"/>
      <c r="B5" s="11" t="s">
        <v>7</v>
      </c>
      <c r="C5" s="11"/>
      <c r="D5" s="1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"/>
      <c r="R5" s="1"/>
      <c r="S5" s="11"/>
      <c r="T5" s="16"/>
      <c r="U5" s="16"/>
      <c r="V5" s="79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30" t="s">
        <v>35</v>
      </c>
      <c r="C6" s="130"/>
      <c r="D6" s="130"/>
      <c r="E6" s="130"/>
      <c r="F6" s="130"/>
      <c r="G6" s="130"/>
      <c r="H6" s="130"/>
      <c r="I6" s="130"/>
      <c r="J6" s="130"/>
      <c r="K6" s="130"/>
      <c r="L6" s="15"/>
      <c r="M6" s="130" t="s">
        <v>36</v>
      </c>
      <c r="N6" s="130"/>
      <c r="O6" s="130"/>
      <c r="P6" s="130"/>
      <c r="Q6" s="130"/>
      <c r="R6" s="130"/>
      <c r="S6" s="130"/>
      <c r="T6" s="130"/>
      <c r="U6" s="130"/>
      <c r="V6" s="130"/>
      <c r="W6" s="5"/>
      <c r="X6" s="135" t="s">
        <v>4</v>
      </c>
      <c r="Y6" s="135"/>
      <c r="Z6" s="5"/>
      <c r="AA6" s="135" t="s">
        <v>5</v>
      </c>
      <c r="AB6" s="135"/>
      <c r="AC6" s="135"/>
    </row>
    <row r="7" spans="1:38" ht="19.5" customHeight="1" x14ac:dyDescent="0.2">
      <c r="A7" s="11"/>
      <c r="B7" s="82" t="s">
        <v>3</v>
      </c>
      <c r="C7" s="89">
        <v>1</v>
      </c>
      <c r="D7" s="83" t="s">
        <v>2</v>
      </c>
      <c r="E7" s="90">
        <v>11</v>
      </c>
      <c r="F7" s="87" t="s">
        <v>0</v>
      </c>
      <c r="G7" s="193">
        <v>400050</v>
      </c>
      <c r="H7" s="193"/>
      <c r="I7" s="193"/>
      <c r="J7" s="193"/>
      <c r="K7" s="91" t="s">
        <v>1</v>
      </c>
      <c r="L7" s="92"/>
      <c r="M7" s="82" t="s">
        <v>3</v>
      </c>
      <c r="N7" s="89">
        <v>2</v>
      </c>
      <c r="O7" s="83" t="s">
        <v>2</v>
      </c>
      <c r="P7" s="93">
        <v>11</v>
      </c>
      <c r="Q7" s="87" t="s">
        <v>0</v>
      </c>
      <c r="R7" s="193">
        <v>350000</v>
      </c>
      <c r="S7" s="193"/>
      <c r="T7" s="193"/>
      <c r="U7" s="193"/>
      <c r="V7" s="91" t="s">
        <v>1</v>
      </c>
      <c r="W7" s="94"/>
      <c r="X7" s="194">
        <f>IFERROR((G7-R7)/G7,"")</f>
        <v>0.12510936132983377</v>
      </c>
      <c r="Y7" s="194"/>
      <c r="Z7" s="60"/>
      <c r="AA7" s="69"/>
      <c r="AB7" s="195" t="s">
        <v>18</v>
      </c>
      <c r="AC7" s="195"/>
    </row>
    <row r="8" spans="1:38" ht="19.5" customHeight="1" thickBot="1" x14ac:dyDescent="0.25">
      <c r="A8" s="11"/>
      <c r="B8" s="82" t="s">
        <v>3</v>
      </c>
      <c r="C8" s="89">
        <v>1</v>
      </c>
      <c r="D8" s="83" t="s">
        <v>2</v>
      </c>
      <c r="E8" s="90">
        <v>12</v>
      </c>
      <c r="F8" s="87" t="s">
        <v>0</v>
      </c>
      <c r="G8" s="193">
        <v>550000</v>
      </c>
      <c r="H8" s="193"/>
      <c r="I8" s="193"/>
      <c r="J8" s="193"/>
      <c r="K8" s="91" t="s">
        <v>1</v>
      </c>
      <c r="L8" s="92"/>
      <c r="M8" s="82" t="s">
        <v>3</v>
      </c>
      <c r="N8" s="89">
        <v>2</v>
      </c>
      <c r="O8" s="83" t="s">
        <v>2</v>
      </c>
      <c r="P8" s="93">
        <v>12</v>
      </c>
      <c r="Q8" s="87" t="s">
        <v>0</v>
      </c>
      <c r="R8" s="193">
        <v>200000</v>
      </c>
      <c r="S8" s="193"/>
      <c r="T8" s="193"/>
      <c r="U8" s="193"/>
      <c r="V8" s="91" t="s">
        <v>1</v>
      </c>
      <c r="W8" s="94"/>
      <c r="X8" s="194">
        <f>IFERROR((G8-R8)/G8,"")</f>
        <v>0.63636363636363635</v>
      </c>
      <c r="Y8" s="194"/>
      <c r="Z8" s="60"/>
      <c r="AA8" s="69" t="s">
        <v>33</v>
      </c>
      <c r="AB8" s="195"/>
      <c r="AC8" s="195"/>
    </row>
    <row r="9" spans="1:38" ht="19.5" customHeight="1" thickTop="1" x14ac:dyDescent="0.2">
      <c r="A9" s="11"/>
      <c r="B9" s="82" t="s">
        <v>3</v>
      </c>
      <c r="C9" s="89">
        <v>2</v>
      </c>
      <c r="D9" s="83" t="s">
        <v>2</v>
      </c>
      <c r="E9" s="90">
        <v>1</v>
      </c>
      <c r="F9" s="87" t="s">
        <v>0</v>
      </c>
      <c r="G9" s="193">
        <v>405000</v>
      </c>
      <c r="H9" s="193"/>
      <c r="I9" s="193"/>
      <c r="J9" s="193"/>
      <c r="K9" s="91" t="s">
        <v>1</v>
      </c>
      <c r="L9" s="92"/>
      <c r="M9" s="82" t="s">
        <v>3</v>
      </c>
      <c r="N9" s="89">
        <v>3</v>
      </c>
      <c r="O9" s="83" t="s">
        <v>2</v>
      </c>
      <c r="P9" s="93">
        <v>1</v>
      </c>
      <c r="Q9" s="87" t="s">
        <v>0</v>
      </c>
      <c r="R9" s="193">
        <v>300000</v>
      </c>
      <c r="S9" s="193"/>
      <c r="T9" s="193"/>
      <c r="U9" s="193"/>
      <c r="V9" s="91" t="s">
        <v>1</v>
      </c>
      <c r="W9" s="59"/>
      <c r="X9" s="194">
        <f t="shared" ref="X9:X10" si="0">IFERROR((G9-R9)/G9,"")</f>
        <v>0.25925925925925924</v>
      </c>
      <c r="Y9" s="194"/>
      <c r="Z9" s="60"/>
      <c r="AA9" s="69"/>
      <c r="AB9" s="195"/>
      <c r="AC9" s="195"/>
      <c r="AG9" s="42" t="s">
        <v>51</v>
      </c>
      <c r="AH9" s="43"/>
      <c r="AI9" s="43"/>
      <c r="AJ9" s="43"/>
      <c r="AK9" s="43"/>
      <c r="AL9" s="44"/>
    </row>
    <row r="10" spans="1:38" ht="19.5" customHeight="1" thickBot="1" x14ac:dyDescent="0.25">
      <c r="A10" s="11"/>
      <c r="B10" s="188" t="s">
        <v>24</v>
      </c>
      <c r="C10" s="188"/>
      <c r="D10" s="188"/>
      <c r="E10" s="188"/>
      <c r="F10" s="188"/>
      <c r="G10" s="189">
        <f>SUM(G7:G9)</f>
        <v>1355050</v>
      </c>
      <c r="H10" s="190"/>
      <c r="I10" s="190"/>
      <c r="J10" s="191"/>
      <c r="K10" s="95" t="s">
        <v>1</v>
      </c>
      <c r="L10" s="92"/>
      <c r="M10" s="188" t="s">
        <v>25</v>
      </c>
      <c r="N10" s="188"/>
      <c r="O10" s="188"/>
      <c r="P10" s="188"/>
      <c r="Q10" s="188"/>
      <c r="R10" s="189">
        <f>SUM(R7:U9)</f>
        <v>850000</v>
      </c>
      <c r="S10" s="190"/>
      <c r="T10" s="190"/>
      <c r="U10" s="191"/>
      <c r="V10" s="96" t="s">
        <v>1</v>
      </c>
      <c r="W10" s="59"/>
      <c r="X10" s="192">
        <f t="shared" si="0"/>
        <v>0.37271687391609165</v>
      </c>
      <c r="Y10" s="192"/>
      <c r="Z10" s="60"/>
      <c r="AA10" s="69"/>
      <c r="AB10" s="187" t="s">
        <v>19</v>
      </c>
      <c r="AC10" s="187"/>
      <c r="AG10" s="45" t="s">
        <v>50</v>
      </c>
      <c r="AH10" s="11"/>
      <c r="AI10" s="11"/>
      <c r="AJ10" s="11"/>
      <c r="AK10" s="11"/>
      <c r="AL10" s="46"/>
    </row>
    <row r="11" spans="1:38" ht="21" customHeight="1" thickBot="1" x14ac:dyDescent="0.25">
      <c r="A11" s="11"/>
      <c r="B11" s="32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37" t="s">
        <v>31</v>
      </c>
      <c r="AB11" s="137"/>
      <c r="AC11" s="137"/>
      <c r="AG11" s="45"/>
      <c r="AH11" s="77">
        <f>G10-R10</f>
        <v>505050</v>
      </c>
      <c r="AI11" s="78" t="s">
        <v>1</v>
      </c>
      <c r="AJ11" s="78"/>
      <c r="AK11" s="78"/>
      <c r="AL11" s="46"/>
    </row>
    <row r="12" spans="1:38" ht="19.5" customHeight="1" thickBot="1" x14ac:dyDescent="0.25">
      <c r="A12" s="11"/>
      <c r="B12" s="150" t="s">
        <v>60</v>
      </c>
      <c r="C12" s="151"/>
      <c r="D12" s="151"/>
      <c r="E12" s="151"/>
      <c r="F12" s="152"/>
      <c r="G12" s="125">
        <f>MAX(ROUNDDOWN(G10-R10,-3),0)</f>
        <v>505000</v>
      </c>
      <c r="H12" s="126"/>
      <c r="I12" s="126"/>
      <c r="J12" s="126"/>
      <c r="K12" s="127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39"/>
      <c r="AB12" s="11"/>
      <c r="AC12" s="11"/>
      <c r="AG12" s="47" t="s">
        <v>52</v>
      </c>
      <c r="AH12" s="48"/>
      <c r="AI12" s="48"/>
      <c r="AJ12" s="48"/>
      <c r="AK12" s="48"/>
      <c r="AL12" s="49"/>
    </row>
    <row r="13" spans="1:38" ht="14.25" customHeight="1" x14ac:dyDescent="0.2">
      <c r="A13" s="11"/>
      <c r="B13" s="7"/>
      <c r="C13" s="7"/>
      <c r="D13" s="7"/>
      <c r="E13" s="7"/>
      <c r="F13" s="7"/>
      <c r="G13" s="31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39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1"/>
      <c r="F14" s="21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1"/>
      <c r="V14" s="21"/>
      <c r="W14" s="12"/>
      <c r="X14" s="22"/>
      <c r="Y14" s="22"/>
      <c r="Z14" s="22"/>
      <c r="AA14" s="80"/>
      <c r="AB14" s="12"/>
      <c r="AC14" s="12"/>
    </row>
    <row r="15" spans="1:38" s="11" customFormat="1" ht="19.5" customHeight="1" x14ac:dyDescent="0.2">
      <c r="B15" s="13">
        <v>1</v>
      </c>
      <c r="C15" s="103" t="s">
        <v>11</v>
      </c>
      <c r="D15" s="103"/>
      <c r="E15" s="103"/>
      <c r="F15" s="104"/>
      <c r="G15" s="84" t="s">
        <v>47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6"/>
      <c r="T15" s="87"/>
      <c r="U15" s="185" t="s">
        <v>8</v>
      </c>
      <c r="V15" s="186"/>
      <c r="W15" s="88" t="s">
        <v>65</v>
      </c>
      <c r="X15" s="86"/>
      <c r="Y15" s="86"/>
      <c r="Z15" s="86"/>
      <c r="AA15" s="86"/>
      <c r="AB15" s="86"/>
      <c r="AC15" s="87"/>
    </row>
    <row r="16" spans="1:38" s="11" customFormat="1" ht="19.5" customHeight="1" x14ac:dyDescent="0.2">
      <c r="B16" s="14"/>
      <c r="C16" s="103" t="s">
        <v>9</v>
      </c>
      <c r="D16" s="103"/>
      <c r="E16" s="103"/>
      <c r="F16" s="103"/>
      <c r="G16" s="84" t="s">
        <v>46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86"/>
      <c r="T16" s="87"/>
      <c r="U16" s="185" t="s">
        <v>12</v>
      </c>
      <c r="V16" s="186"/>
      <c r="W16" s="88" t="s">
        <v>45</v>
      </c>
      <c r="X16" s="86"/>
      <c r="Y16" s="86"/>
      <c r="Z16" s="86"/>
      <c r="AA16" s="86"/>
      <c r="AB16" s="86"/>
      <c r="AC16" s="87"/>
    </row>
    <row r="17" spans="1:32" s="11" customFormat="1" ht="19.5" customHeight="1" x14ac:dyDescent="0.2">
      <c r="B17" s="13">
        <v>2</v>
      </c>
      <c r="C17" s="103" t="s">
        <v>11</v>
      </c>
      <c r="D17" s="103"/>
      <c r="E17" s="103"/>
      <c r="F17" s="103"/>
      <c r="G17" s="84" t="s">
        <v>48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6"/>
      <c r="T17" s="87"/>
      <c r="U17" s="185" t="s">
        <v>8</v>
      </c>
      <c r="V17" s="186"/>
      <c r="W17" s="88" t="s">
        <v>65</v>
      </c>
      <c r="X17" s="86"/>
      <c r="Y17" s="86"/>
      <c r="Z17" s="86"/>
      <c r="AA17" s="86"/>
      <c r="AB17" s="86"/>
      <c r="AC17" s="87"/>
    </row>
    <row r="18" spans="1:32" s="11" customFormat="1" ht="19.5" customHeight="1" x14ac:dyDescent="0.2">
      <c r="B18" s="14"/>
      <c r="C18" s="103" t="s">
        <v>9</v>
      </c>
      <c r="D18" s="103"/>
      <c r="E18" s="103"/>
      <c r="F18" s="103"/>
      <c r="G18" s="84" t="s">
        <v>46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86"/>
      <c r="T18" s="87"/>
      <c r="U18" s="185" t="s">
        <v>12</v>
      </c>
      <c r="V18" s="186"/>
      <c r="W18" s="88" t="s">
        <v>45</v>
      </c>
      <c r="X18" s="86"/>
      <c r="Y18" s="86"/>
      <c r="Z18" s="86"/>
      <c r="AA18" s="86"/>
      <c r="AB18" s="86"/>
      <c r="AC18" s="87"/>
    </row>
    <row r="19" spans="1:32" s="11" customFormat="1" ht="19.5" customHeight="1" x14ac:dyDescent="0.2">
      <c r="B19" s="13">
        <v>3</v>
      </c>
      <c r="C19" s="103" t="s">
        <v>11</v>
      </c>
      <c r="D19" s="103"/>
      <c r="E19" s="103"/>
      <c r="F19" s="103"/>
      <c r="G19" s="84" t="s">
        <v>49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86"/>
      <c r="T19" s="87"/>
      <c r="U19" s="185" t="s">
        <v>8</v>
      </c>
      <c r="V19" s="186"/>
      <c r="W19" s="88" t="s">
        <v>66</v>
      </c>
      <c r="X19" s="86"/>
      <c r="Y19" s="86"/>
      <c r="Z19" s="86"/>
      <c r="AA19" s="86"/>
      <c r="AB19" s="86"/>
      <c r="AC19" s="87"/>
    </row>
    <row r="20" spans="1:32" s="11" customFormat="1" ht="19.5" customHeight="1" x14ac:dyDescent="0.2">
      <c r="B20" s="14"/>
      <c r="C20" s="103" t="s">
        <v>9</v>
      </c>
      <c r="D20" s="103"/>
      <c r="E20" s="103"/>
      <c r="F20" s="103"/>
      <c r="G20" s="84" t="s">
        <v>46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  <c r="S20" s="86"/>
      <c r="T20" s="87"/>
      <c r="U20" s="185" t="s">
        <v>12</v>
      </c>
      <c r="V20" s="186"/>
      <c r="W20" s="88" t="s">
        <v>45</v>
      </c>
      <c r="X20" s="86"/>
      <c r="Y20" s="86"/>
      <c r="Z20" s="86"/>
      <c r="AA20" s="86"/>
      <c r="AB20" s="86"/>
      <c r="AC20" s="87"/>
    </row>
    <row r="21" spans="1:32" s="11" customFormat="1" ht="19.5" customHeight="1" x14ac:dyDescent="0.2">
      <c r="B21" s="13">
        <v>4</v>
      </c>
      <c r="C21" s="103" t="s">
        <v>11</v>
      </c>
      <c r="D21" s="103"/>
      <c r="E21" s="103"/>
      <c r="F21" s="103"/>
      <c r="G21" s="84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86"/>
      <c r="T21" s="87"/>
      <c r="U21" s="185" t="s">
        <v>8</v>
      </c>
      <c r="V21" s="186"/>
      <c r="W21" s="88"/>
      <c r="X21" s="86"/>
      <c r="Y21" s="86"/>
      <c r="Z21" s="86"/>
      <c r="AA21" s="86"/>
      <c r="AB21" s="86"/>
      <c r="AC21" s="87"/>
    </row>
    <row r="22" spans="1:32" s="11" customFormat="1" ht="19.5" customHeight="1" x14ac:dyDescent="0.2">
      <c r="B22" s="14"/>
      <c r="C22" s="103" t="s">
        <v>9</v>
      </c>
      <c r="D22" s="103"/>
      <c r="E22" s="103"/>
      <c r="F22" s="103"/>
      <c r="G22" s="84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6"/>
      <c r="T22" s="87"/>
      <c r="U22" s="185" t="s">
        <v>12</v>
      </c>
      <c r="V22" s="186"/>
      <c r="W22" s="88"/>
      <c r="X22" s="86"/>
      <c r="Y22" s="86"/>
      <c r="Z22" s="86"/>
      <c r="AA22" s="86"/>
      <c r="AB22" s="86"/>
      <c r="AC22" s="87"/>
    </row>
    <row r="23" spans="1:32" s="11" customFormat="1" ht="19.5" customHeight="1" x14ac:dyDescent="0.2">
      <c r="B23" s="13">
        <v>5</v>
      </c>
      <c r="C23" s="103" t="s">
        <v>11</v>
      </c>
      <c r="D23" s="103"/>
      <c r="E23" s="103"/>
      <c r="F23" s="103"/>
      <c r="G23" s="84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86"/>
      <c r="T23" s="87"/>
      <c r="U23" s="185" t="s">
        <v>8</v>
      </c>
      <c r="V23" s="186"/>
      <c r="W23" s="88"/>
      <c r="X23" s="86"/>
      <c r="Y23" s="86"/>
      <c r="Z23" s="86"/>
      <c r="AA23" s="86"/>
      <c r="AB23" s="86"/>
      <c r="AC23" s="87"/>
    </row>
    <row r="24" spans="1:32" s="11" customFormat="1" ht="19.5" customHeight="1" x14ac:dyDescent="0.2">
      <c r="B24" s="14"/>
      <c r="C24" s="103" t="s">
        <v>9</v>
      </c>
      <c r="D24" s="103"/>
      <c r="E24" s="103"/>
      <c r="F24" s="103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7"/>
      <c r="S24" s="37"/>
      <c r="T24" s="38"/>
      <c r="U24" s="108" t="s">
        <v>12</v>
      </c>
      <c r="V24" s="109"/>
      <c r="W24" s="36"/>
      <c r="X24" s="37"/>
      <c r="Y24" s="37"/>
      <c r="Z24" s="37"/>
      <c r="AA24" s="37"/>
      <c r="AB24" s="37"/>
      <c r="AC24" s="38"/>
    </row>
    <row r="25" spans="1:32" s="11" customFormat="1" ht="39" customHeight="1" thickBot="1" x14ac:dyDescent="0.25">
      <c r="B25" s="131" t="s">
        <v>62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1:32" ht="19.5" customHeight="1" thickBot="1" x14ac:dyDescent="0.25">
      <c r="A26" s="11"/>
      <c r="B26" s="170" t="s">
        <v>30</v>
      </c>
      <c r="C26" s="171"/>
      <c r="D26" s="171"/>
      <c r="E26" s="171"/>
      <c r="F26" s="171"/>
      <c r="G26" s="172">
        <v>3</v>
      </c>
      <c r="H26" s="173"/>
      <c r="I26" s="174"/>
      <c r="J26" s="56" t="s">
        <v>6</v>
      </c>
      <c r="K26" s="56"/>
      <c r="L26" s="56"/>
      <c r="M26" s="56"/>
      <c r="N26" s="57"/>
      <c r="O26" s="56"/>
      <c r="P26" s="57"/>
      <c r="Q26" s="57"/>
      <c r="R26" s="58"/>
      <c r="S26" s="58"/>
      <c r="T26" s="58"/>
      <c r="U26" s="58"/>
      <c r="V26" s="57"/>
      <c r="W26" s="59"/>
      <c r="X26" s="60"/>
      <c r="Y26" s="60"/>
      <c r="Z26" s="60"/>
      <c r="AA26" s="61"/>
      <c r="AB26" s="59"/>
      <c r="AC26" s="59"/>
      <c r="AD26" s="59"/>
    </row>
    <row r="27" spans="1:32" ht="14.25" customHeight="1" x14ac:dyDescent="0.2">
      <c r="A27" s="11"/>
      <c r="B27" s="59"/>
      <c r="C27" s="59"/>
      <c r="D27" s="59"/>
      <c r="E27" s="57"/>
      <c r="F27" s="57"/>
      <c r="G27" s="58"/>
      <c r="H27" s="58"/>
      <c r="I27" s="58"/>
      <c r="J27" s="58"/>
      <c r="K27" s="57"/>
      <c r="L27" s="57"/>
      <c r="M27" s="57"/>
      <c r="N27" s="57"/>
      <c r="O27" s="56"/>
      <c r="P27" s="57"/>
      <c r="Q27" s="57"/>
      <c r="R27" s="58"/>
      <c r="S27" s="58"/>
      <c r="T27" s="58"/>
      <c r="U27" s="58"/>
      <c r="V27" s="57"/>
      <c r="W27" s="59"/>
      <c r="X27" s="60"/>
      <c r="Y27" s="60"/>
      <c r="Z27" s="60"/>
      <c r="AA27" s="61"/>
      <c r="AB27" s="59"/>
      <c r="AC27" s="59"/>
      <c r="AD27" s="59"/>
    </row>
    <row r="28" spans="1:32" ht="19.5" customHeight="1" thickBot="1" x14ac:dyDescent="0.25">
      <c r="A28" s="11"/>
      <c r="B28" s="59" t="s">
        <v>55</v>
      </c>
      <c r="C28" s="59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59"/>
      <c r="AD28" s="59"/>
    </row>
    <row r="29" spans="1:32" ht="19.5" customHeight="1" thickBot="1" x14ac:dyDescent="0.25">
      <c r="A29" s="11"/>
      <c r="B29" s="170" t="s">
        <v>30</v>
      </c>
      <c r="C29" s="171"/>
      <c r="D29" s="171"/>
      <c r="E29" s="171"/>
      <c r="F29" s="175"/>
      <c r="G29" s="176">
        <f>G26</f>
        <v>3</v>
      </c>
      <c r="H29" s="177"/>
      <c r="I29" s="178"/>
      <c r="J29" s="63" t="s">
        <v>14</v>
      </c>
      <c r="K29" s="179" t="s">
        <v>37</v>
      </c>
      <c r="L29" s="180"/>
      <c r="M29" s="180"/>
      <c r="N29" s="180"/>
      <c r="O29" s="180"/>
      <c r="P29" s="181"/>
      <c r="Q29" s="64" t="s">
        <v>15</v>
      </c>
      <c r="R29" s="166" t="s">
        <v>17</v>
      </c>
      <c r="S29" s="167"/>
      <c r="T29" s="167"/>
      <c r="U29" s="167"/>
      <c r="V29" s="182">
        <f>G29*400000</f>
        <v>1200000</v>
      </c>
      <c r="W29" s="183"/>
      <c r="X29" s="183"/>
      <c r="Y29" s="183"/>
      <c r="Z29" s="183"/>
      <c r="AA29" s="184"/>
      <c r="AB29" s="65" t="s">
        <v>1</v>
      </c>
      <c r="AC29" s="66"/>
      <c r="AD29" s="64"/>
    </row>
    <row r="30" spans="1:32" ht="9.75" customHeight="1" x14ac:dyDescent="0.2">
      <c r="A30" s="11"/>
      <c r="B30" s="59"/>
      <c r="C30" s="59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4"/>
      <c r="V30" s="67"/>
      <c r="W30" s="62"/>
      <c r="X30" s="68"/>
      <c r="Y30" s="62"/>
      <c r="Z30" s="62"/>
      <c r="AA30" s="62"/>
      <c r="AB30" s="62"/>
      <c r="AC30" s="59"/>
      <c r="AD30" s="59"/>
      <c r="AF30" s="33">
        <f>V29</f>
        <v>1200000</v>
      </c>
    </row>
    <row r="31" spans="1:32" ht="19.5" customHeight="1" x14ac:dyDescent="0.2">
      <c r="A31" s="11"/>
      <c r="B31" s="159" t="s">
        <v>63</v>
      </c>
      <c r="C31" s="160"/>
      <c r="D31" s="160"/>
      <c r="E31" s="160"/>
      <c r="F31" s="161"/>
      <c r="G31" s="69" t="s">
        <v>33</v>
      </c>
      <c r="H31" s="165" t="s">
        <v>27</v>
      </c>
      <c r="I31" s="165"/>
      <c r="J31" s="165"/>
      <c r="K31" s="165"/>
      <c r="L31" s="165"/>
      <c r="M31" s="165"/>
      <c r="N31" s="165"/>
      <c r="O31" s="165"/>
      <c r="P31" s="165"/>
      <c r="Q31" s="70" t="s">
        <v>15</v>
      </c>
      <c r="R31" s="166" t="s">
        <v>56</v>
      </c>
      <c r="S31" s="167"/>
      <c r="T31" s="167"/>
      <c r="U31" s="168"/>
      <c r="V31" s="169">
        <v>2000000</v>
      </c>
      <c r="W31" s="169"/>
      <c r="X31" s="169"/>
      <c r="Y31" s="169"/>
      <c r="Z31" s="169"/>
      <c r="AA31" s="169"/>
      <c r="AB31" s="65" t="s">
        <v>1</v>
      </c>
      <c r="AC31" s="59"/>
      <c r="AD31" s="64"/>
      <c r="AF31" s="3" t="str">
        <f>IF(G31="○",R31,"")</f>
        <v>法人上限額（F）</v>
      </c>
    </row>
    <row r="32" spans="1:32" ht="19.5" customHeight="1" x14ac:dyDescent="0.2">
      <c r="A32" s="11"/>
      <c r="B32" s="162"/>
      <c r="C32" s="163"/>
      <c r="D32" s="163"/>
      <c r="E32" s="163"/>
      <c r="F32" s="164"/>
      <c r="G32" s="69"/>
      <c r="H32" s="165" t="s">
        <v>16</v>
      </c>
      <c r="I32" s="165"/>
      <c r="J32" s="165"/>
      <c r="K32" s="165"/>
      <c r="L32" s="165"/>
      <c r="M32" s="165"/>
      <c r="N32" s="165"/>
      <c r="O32" s="165"/>
      <c r="P32" s="165"/>
      <c r="Q32" s="70" t="s">
        <v>15</v>
      </c>
      <c r="R32" s="166" t="s">
        <v>57</v>
      </c>
      <c r="S32" s="167"/>
      <c r="T32" s="167"/>
      <c r="U32" s="168"/>
      <c r="V32" s="169">
        <v>1000000</v>
      </c>
      <c r="W32" s="169"/>
      <c r="X32" s="169"/>
      <c r="Y32" s="169"/>
      <c r="Z32" s="169"/>
      <c r="AA32" s="169"/>
      <c r="AB32" s="65" t="s">
        <v>1</v>
      </c>
      <c r="AC32" s="59"/>
      <c r="AD32" s="64"/>
      <c r="AF32" s="3" t="str">
        <f>IF(G32="○",R32,"")</f>
        <v/>
      </c>
    </row>
    <row r="33" spans="1:32" ht="9.75" customHeight="1" thickBot="1" x14ac:dyDescent="0.25">
      <c r="A33" s="11"/>
      <c r="B33" s="59"/>
      <c r="C33" s="59"/>
      <c r="D33" s="59"/>
      <c r="E33" s="62"/>
      <c r="F33" s="62"/>
      <c r="G33" s="71"/>
      <c r="H33" s="70"/>
      <c r="I33" s="70"/>
      <c r="J33" s="70"/>
      <c r="K33" s="70"/>
      <c r="L33" s="70"/>
      <c r="M33" s="61"/>
      <c r="N33" s="61"/>
      <c r="O33" s="61"/>
      <c r="P33" s="61"/>
      <c r="Q33" s="61"/>
      <c r="R33" s="72"/>
      <c r="S33" s="73"/>
      <c r="T33" s="73"/>
      <c r="U33" s="73"/>
      <c r="V33" s="73"/>
      <c r="W33" s="70"/>
      <c r="X33" s="70"/>
      <c r="Y33" s="59"/>
      <c r="Z33" s="62"/>
      <c r="AA33" s="62"/>
      <c r="AB33" s="59"/>
      <c r="AC33" s="59"/>
      <c r="AD33" s="64"/>
    </row>
    <row r="34" spans="1:32" ht="19.5" customHeight="1" thickBot="1" x14ac:dyDescent="0.25">
      <c r="A34" s="11"/>
      <c r="B34" s="144" t="s">
        <v>54</v>
      </c>
      <c r="C34" s="145"/>
      <c r="D34" s="145"/>
      <c r="E34" s="145"/>
      <c r="F34" s="146"/>
      <c r="G34" s="147">
        <f>IF(G31="○",IF(V29&gt;=2000000,2000000,V29),IF(V29&gt;1000000,1000000,V29))</f>
        <v>1200000</v>
      </c>
      <c r="H34" s="148"/>
      <c r="I34" s="148"/>
      <c r="J34" s="148"/>
      <c r="K34" s="149"/>
      <c r="L34" s="56" t="s">
        <v>1</v>
      </c>
      <c r="M34" s="74" t="s">
        <v>39</v>
      </c>
      <c r="N34" s="56" t="s">
        <v>58</v>
      </c>
      <c r="O34" s="56"/>
      <c r="P34" s="57"/>
      <c r="Q34" s="57"/>
      <c r="R34" s="58"/>
      <c r="S34" s="58"/>
      <c r="T34" s="58"/>
      <c r="U34" s="58"/>
      <c r="V34" s="57"/>
      <c r="W34" s="59"/>
      <c r="X34" s="60"/>
      <c r="Y34" s="60"/>
      <c r="Z34" s="60"/>
      <c r="AA34" s="61"/>
      <c r="AB34" s="59"/>
      <c r="AC34" s="59"/>
      <c r="AD34" s="59"/>
      <c r="AF34" s="33">
        <f>MIN(AF30:AF32)</f>
        <v>1200000</v>
      </c>
    </row>
    <row r="35" spans="1:32" ht="14.25" customHeight="1" x14ac:dyDescent="0.2">
      <c r="A35" s="11"/>
      <c r="B35" s="61"/>
      <c r="C35" s="61"/>
      <c r="D35" s="61"/>
      <c r="E35" s="75"/>
      <c r="F35" s="75"/>
      <c r="G35" s="58"/>
      <c r="H35" s="58"/>
      <c r="I35" s="58"/>
      <c r="J35" s="58"/>
      <c r="K35" s="58"/>
      <c r="L35" s="58"/>
      <c r="M35" s="74" t="s">
        <v>40</v>
      </c>
      <c r="N35" s="56" t="s">
        <v>59</v>
      </c>
      <c r="O35" s="56"/>
      <c r="P35" s="57"/>
      <c r="Q35" s="57"/>
      <c r="R35" s="58"/>
      <c r="S35" s="58"/>
      <c r="T35" s="58"/>
      <c r="U35" s="58"/>
      <c r="V35" s="57"/>
      <c r="W35" s="59"/>
      <c r="X35" s="60"/>
      <c r="Y35" s="60"/>
      <c r="Z35" s="60"/>
      <c r="AA35" s="61"/>
      <c r="AB35" s="59"/>
      <c r="AC35" s="59"/>
      <c r="AD35" s="59"/>
      <c r="AF35" s="33"/>
    </row>
    <row r="36" spans="1:32" ht="14.25" customHeight="1" x14ac:dyDescent="0.2">
      <c r="A36" s="11"/>
      <c r="B36" s="61"/>
      <c r="C36" s="61"/>
      <c r="D36" s="61"/>
      <c r="E36" s="75"/>
      <c r="F36" s="75"/>
      <c r="G36" s="58"/>
      <c r="H36" s="58"/>
      <c r="I36" s="58"/>
      <c r="J36" s="58"/>
      <c r="K36" s="58"/>
      <c r="L36" s="58"/>
      <c r="M36" s="74"/>
      <c r="N36" s="56"/>
      <c r="O36" s="56" t="s">
        <v>44</v>
      </c>
      <c r="P36" s="57"/>
      <c r="Q36" s="57"/>
      <c r="R36" s="58"/>
      <c r="S36" s="58"/>
      <c r="T36" s="58"/>
      <c r="U36" s="58"/>
      <c r="V36" s="57"/>
      <c r="W36" s="59"/>
      <c r="X36" s="60"/>
      <c r="Y36" s="60"/>
      <c r="Z36" s="60"/>
      <c r="AA36" s="61"/>
      <c r="AB36" s="59"/>
      <c r="AC36" s="59"/>
      <c r="AD36" s="59"/>
      <c r="AF36" s="33"/>
    </row>
    <row r="37" spans="1:32" ht="19.5" customHeight="1" thickBot="1" x14ac:dyDescent="0.25">
      <c r="A37" s="11"/>
      <c r="B37" s="74" t="s">
        <v>13</v>
      </c>
      <c r="C37" s="57"/>
      <c r="D37" s="57"/>
      <c r="E37" s="57"/>
      <c r="F37" s="57"/>
      <c r="G37" s="56"/>
      <c r="H37" s="56"/>
      <c r="I37" s="56"/>
      <c r="J37" s="56"/>
      <c r="K37" s="56"/>
      <c r="L37" s="56"/>
      <c r="M37" s="56"/>
      <c r="N37" s="64"/>
      <c r="O37" s="64"/>
      <c r="P37" s="57"/>
      <c r="Q37" s="57"/>
      <c r="R37" s="58"/>
      <c r="S37" s="58"/>
      <c r="T37" s="58"/>
      <c r="U37" s="58"/>
      <c r="V37" s="57"/>
      <c r="W37" s="59"/>
      <c r="X37" s="60"/>
      <c r="Y37" s="60"/>
      <c r="Z37" s="60"/>
      <c r="AA37" s="61"/>
      <c r="AB37" s="59"/>
      <c r="AC37" s="59"/>
      <c r="AD37" s="64"/>
    </row>
    <row r="38" spans="1:32" ht="19.5" customHeight="1" thickBot="1" x14ac:dyDescent="0.25">
      <c r="A38" s="11"/>
      <c r="B38" s="150" t="s">
        <v>60</v>
      </c>
      <c r="C38" s="151"/>
      <c r="D38" s="151"/>
      <c r="E38" s="151"/>
      <c r="F38" s="152"/>
      <c r="G38" s="153">
        <f>G12</f>
        <v>505000</v>
      </c>
      <c r="H38" s="154"/>
      <c r="I38" s="154"/>
      <c r="J38" s="154"/>
      <c r="K38" s="155"/>
      <c r="L38" s="56" t="s">
        <v>1</v>
      </c>
      <c r="M38" s="56"/>
      <c r="N38" s="56"/>
      <c r="O38" s="56"/>
      <c r="P38" s="57"/>
      <c r="Q38" s="57"/>
      <c r="R38" s="58"/>
      <c r="S38" s="58"/>
      <c r="T38" s="58"/>
      <c r="U38" s="58"/>
      <c r="V38" s="57"/>
      <c r="W38" s="59"/>
      <c r="X38" s="60"/>
      <c r="Y38" s="60"/>
      <c r="Z38" s="60"/>
      <c r="AA38" s="61"/>
      <c r="AB38" s="59"/>
      <c r="AC38" s="59"/>
      <c r="AD38" s="64"/>
    </row>
    <row r="39" spans="1:32" ht="19.5" customHeight="1" thickBot="1" x14ac:dyDescent="0.25">
      <c r="A39" s="11"/>
      <c r="B39" s="144" t="s">
        <v>54</v>
      </c>
      <c r="C39" s="145"/>
      <c r="D39" s="145"/>
      <c r="E39" s="145"/>
      <c r="F39" s="146"/>
      <c r="G39" s="156">
        <f>G34</f>
        <v>1200000</v>
      </c>
      <c r="H39" s="157"/>
      <c r="I39" s="157"/>
      <c r="J39" s="157"/>
      <c r="K39" s="158"/>
      <c r="L39" s="56" t="s">
        <v>1</v>
      </c>
      <c r="M39" s="56"/>
      <c r="N39" s="56"/>
      <c r="O39" s="56"/>
      <c r="P39" s="57"/>
      <c r="Q39" s="57"/>
      <c r="R39" s="58"/>
      <c r="S39" s="58"/>
      <c r="T39" s="58"/>
      <c r="U39" s="58"/>
      <c r="V39" s="57"/>
      <c r="W39" s="59"/>
      <c r="X39" s="60"/>
      <c r="Y39" s="60"/>
      <c r="Z39" s="60"/>
      <c r="AA39" s="61"/>
      <c r="AB39" s="59"/>
      <c r="AC39" s="59"/>
      <c r="AD39" s="64"/>
    </row>
    <row r="40" spans="1:32" ht="19.5" customHeight="1" thickBot="1" x14ac:dyDescent="0.25">
      <c r="A40" s="11"/>
      <c r="B40" s="74"/>
      <c r="C40" s="57"/>
      <c r="D40" s="57"/>
      <c r="E40" s="57"/>
      <c r="F40" s="57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8"/>
      <c r="S40" s="58"/>
      <c r="T40" s="58"/>
      <c r="U40" s="58"/>
      <c r="V40" s="57"/>
      <c r="W40" s="59"/>
      <c r="X40" s="60"/>
      <c r="Y40" s="60"/>
      <c r="Z40" s="60"/>
      <c r="AA40" s="61"/>
      <c r="AB40" s="59"/>
      <c r="AC40" s="59"/>
      <c r="AD40" s="64"/>
    </row>
    <row r="41" spans="1:32" ht="25.15" customHeight="1" thickBot="1" x14ac:dyDescent="0.25">
      <c r="A41" s="11"/>
      <c r="B41" s="139" t="s">
        <v>29</v>
      </c>
      <c r="C41" s="140"/>
      <c r="D41" s="140"/>
      <c r="E41" s="140"/>
      <c r="F41" s="140"/>
      <c r="G41" s="141">
        <f>IF(G12&gt;=G34,G34, G12)</f>
        <v>505000</v>
      </c>
      <c r="H41" s="142"/>
      <c r="I41" s="142"/>
      <c r="J41" s="142"/>
      <c r="K41" s="143"/>
      <c r="L41" s="56" t="s">
        <v>1</v>
      </c>
      <c r="M41" s="56" t="s">
        <v>43</v>
      </c>
      <c r="N41" s="56" t="s">
        <v>61</v>
      </c>
      <c r="O41" s="64"/>
      <c r="P41" s="57"/>
      <c r="Q41" s="57"/>
      <c r="R41" s="58"/>
      <c r="S41" s="58"/>
      <c r="T41" s="58"/>
      <c r="U41" s="58"/>
      <c r="V41" s="57"/>
      <c r="W41" s="59"/>
      <c r="X41" s="60"/>
      <c r="Y41" s="60"/>
      <c r="Z41" s="60"/>
      <c r="AA41" s="61"/>
      <c r="AB41" s="59"/>
      <c r="AC41" s="59"/>
      <c r="AD41" s="64"/>
    </row>
    <row r="42" spans="1:32" ht="19.5" customHeight="1" x14ac:dyDescent="0.2">
      <c r="A42" s="11"/>
      <c r="B42" s="59"/>
      <c r="C42" s="59"/>
      <c r="D42" s="59"/>
      <c r="E42" s="57"/>
      <c r="F42" s="57"/>
      <c r="G42" s="67"/>
      <c r="H42" s="58"/>
      <c r="I42" s="58"/>
      <c r="J42" s="58"/>
      <c r="K42" s="57"/>
      <c r="L42" s="57"/>
      <c r="M42" s="57"/>
      <c r="N42" s="57"/>
      <c r="O42" s="56"/>
      <c r="P42" s="57"/>
      <c r="Q42" s="57"/>
      <c r="R42" s="58"/>
      <c r="S42" s="58"/>
      <c r="T42" s="58"/>
      <c r="U42" s="58"/>
      <c r="V42" s="57"/>
      <c r="W42" s="59"/>
      <c r="X42" s="60"/>
      <c r="Y42" s="60"/>
      <c r="Z42" s="60"/>
      <c r="AA42" s="61"/>
      <c r="AB42" s="59"/>
      <c r="AC42" s="59"/>
      <c r="AD42" s="64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3:AC3"/>
    <mergeCell ref="B6:K6"/>
    <mergeCell ref="M6:V6"/>
    <mergeCell ref="X6:Y6"/>
    <mergeCell ref="AA6:AC6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C16:F16"/>
    <mergeCell ref="U16:V16"/>
    <mergeCell ref="C17:F17"/>
    <mergeCell ref="U17:V17"/>
    <mergeCell ref="C18:F18"/>
    <mergeCell ref="U18:V18"/>
    <mergeCell ref="C19:F19"/>
    <mergeCell ref="U19:V19"/>
    <mergeCell ref="C20:F20"/>
    <mergeCell ref="U20:V20"/>
    <mergeCell ref="C21:F21"/>
    <mergeCell ref="U21:V21"/>
    <mergeCell ref="C22:F22"/>
    <mergeCell ref="U22:V22"/>
    <mergeCell ref="C23:F23"/>
    <mergeCell ref="U23:V23"/>
    <mergeCell ref="C24:F24"/>
    <mergeCell ref="U24:V24"/>
    <mergeCell ref="B25:AC25"/>
    <mergeCell ref="B26:F26"/>
    <mergeCell ref="G26:I26"/>
    <mergeCell ref="B29:F29"/>
    <mergeCell ref="G29:I29"/>
    <mergeCell ref="K29:P29"/>
    <mergeCell ref="R29:U29"/>
    <mergeCell ref="V29:AA29"/>
    <mergeCell ref="B31:F32"/>
    <mergeCell ref="H31:P31"/>
    <mergeCell ref="R31:U31"/>
    <mergeCell ref="V31:AA31"/>
    <mergeCell ref="H32:P32"/>
    <mergeCell ref="R32:U32"/>
    <mergeCell ref="V32:AA32"/>
    <mergeCell ref="B41:F41"/>
    <mergeCell ref="G41:K41"/>
    <mergeCell ref="B34:F34"/>
    <mergeCell ref="G34:K34"/>
    <mergeCell ref="B38:F38"/>
    <mergeCell ref="G38:K38"/>
    <mergeCell ref="B39:F39"/>
    <mergeCell ref="G39:K39"/>
  </mergeCells>
  <phoneticPr fontId="1"/>
  <dataValidations count="2">
    <dataValidation type="list" allowBlank="1" showInputMessage="1" showErrorMessage="1" sqref="AA7:AA10 G29 G31:G33" xr:uid="{00000000-0002-0000-0100-000000000000}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rowBreaks count="1" manualBreakCount="1">
    <brk id="4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石川 弘幸</cp:lastModifiedBy>
  <cp:lastPrinted>2021-03-26T06:43:42Z</cp:lastPrinted>
  <dcterms:created xsi:type="dcterms:W3CDTF">2020-05-23T02:59:19Z</dcterms:created>
  <dcterms:modified xsi:type="dcterms:W3CDTF">2021-03-29T09:17:22Z</dcterms:modified>
</cp:coreProperties>
</file>