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hisWorkbook" defaultThemeVersion="124226"/>
  <mc:AlternateContent xmlns:mc="http://schemas.openxmlformats.org/markup-compatibility/2006">
    <mc:Choice Requires="x15">
      <x15ac:absPath xmlns:x15ac="http://schemas.microsoft.com/office/spreadsheetml/2010/11/ac" url="\\file1\20普代\令和１年度～\00補助金\地域企業経営支援金その２拡充（岩手県）\20211206　1206HP更新データ\"/>
    </mc:Choice>
  </mc:AlternateContent>
  <xr:revisionPtr revIDLastSave="0" documentId="13_ncr:1_{409BF162-BE7D-4326-8E79-A19C89FB09A4}" xr6:coauthVersionLast="47" xr6:coauthVersionMax="47" xr10:uidLastSave="{00000000-0000-0000-0000-000000000000}"/>
  <bookViews>
    <workbookView xWindow="1560" yWindow="975" windowWidth="22110" windowHeight="15225" xr2:uid="{00000000-000D-0000-FFFF-FFFF00000000}"/>
  </bookViews>
  <sheets>
    <sheet name="別紙１　申請額計算表（宿泊・卸売用） " sheetId="15" r:id="rId1"/>
  </sheets>
  <definedNames>
    <definedName name="_xlnm.Print_Area" localSheetId="0">'別紙１　申請額計算表（宿泊・卸売用） '!$A$1:$AD$38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28" i="15" l="1"/>
  <c r="L25" i="15" l="1"/>
  <c r="AF32" i="15" s="1"/>
  <c r="AF35" i="15" l="1"/>
  <c r="L29" i="15"/>
  <c r="AF36" i="15" s="1"/>
  <c r="L27" i="15"/>
  <c r="AF34" i="15" s="1"/>
  <c r="L26" i="15"/>
  <c r="AF33" i="15" s="1"/>
  <c r="G33" i="15" s="1"/>
  <c r="X7" i="15" l="1"/>
  <c r="AA7" i="15" l="1"/>
  <c r="X8" i="15"/>
  <c r="AA8" i="15" s="1"/>
  <c r="X9" i="15"/>
  <c r="AA9" i="15" s="1"/>
  <c r="R10" i="15" l="1"/>
  <c r="G10" i="15"/>
  <c r="X10" i="15" l="1"/>
  <c r="G13" i="15"/>
  <c r="G37" i="15" s="1"/>
  <c r="AH11" i="15"/>
</calcChain>
</file>

<file path=xl/sharedStrings.xml><?xml version="1.0" encoding="utf-8"?>
<sst xmlns="http://schemas.openxmlformats.org/spreadsheetml/2006/main" count="82" uniqueCount="58">
  <si>
    <t>月</t>
    <rPh sb="0" eb="1">
      <t>ガツ</t>
    </rPh>
    <phoneticPr fontId="1"/>
  </si>
  <si>
    <t>円</t>
    <rPh sb="0" eb="1">
      <t>エン</t>
    </rPh>
    <phoneticPr fontId="1"/>
  </si>
  <si>
    <t>年</t>
    <rPh sb="0" eb="1">
      <t>ネン</t>
    </rPh>
    <phoneticPr fontId="1"/>
  </si>
  <si>
    <t>R</t>
    <phoneticPr fontId="1"/>
  </si>
  <si>
    <t>減少率</t>
    <rPh sb="0" eb="3">
      <t>ゲンショウリツ</t>
    </rPh>
    <phoneticPr fontId="1"/>
  </si>
  <si>
    <t>要件確認</t>
    <rPh sb="0" eb="2">
      <t>ヨウケン</t>
    </rPh>
    <rPh sb="2" eb="4">
      <t>カクニン</t>
    </rPh>
    <phoneticPr fontId="1"/>
  </si>
  <si>
    <t>業種</t>
    <rPh sb="0" eb="2">
      <t>ギョウシュ</t>
    </rPh>
    <phoneticPr fontId="1"/>
  </si>
  <si>
    <t>住所</t>
    <rPh sb="0" eb="2">
      <t>ジュウショ</t>
    </rPh>
    <phoneticPr fontId="1"/>
  </si>
  <si>
    <t>店舗名称</t>
    <rPh sb="0" eb="4">
      <t>テンポメイショウ</t>
    </rPh>
    <phoneticPr fontId="1"/>
  </si>
  <si>
    <t>TEL</t>
    <phoneticPr fontId="1"/>
  </si>
  <si>
    <t>50％以上</t>
    <rPh sb="3" eb="5">
      <t>イジョウ</t>
    </rPh>
    <phoneticPr fontId="1"/>
  </si>
  <si>
    <t>30％以上</t>
    <rPh sb="3" eb="5">
      <t>イジョウ</t>
    </rPh>
    <phoneticPr fontId="1"/>
  </si>
  <si>
    <t>別紙１（様式第１号関係）</t>
    <rPh sb="0" eb="2">
      <t>ベッシ</t>
    </rPh>
    <rPh sb="4" eb="6">
      <t>ヨウシキ</t>
    </rPh>
    <rPh sb="6" eb="7">
      <t>ダイ</t>
    </rPh>
    <rPh sb="8" eb="9">
      <t>ゴウ</t>
    </rPh>
    <rPh sb="9" eb="11">
      <t>カンケイ</t>
    </rPh>
    <phoneticPr fontId="1"/>
  </si>
  <si>
    <t>今期合計(B)</t>
    <rPh sb="0" eb="2">
      <t>コンキ</t>
    </rPh>
    <rPh sb="2" eb="4">
      <t>ゴウケイ</t>
    </rPh>
    <phoneticPr fontId="1"/>
  </si>
  <si>
    <t>該当要件に「○」</t>
    <rPh sb="0" eb="2">
      <t>ガイトウ</t>
    </rPh>
    <rPh sb="2" eb="4">
      <t>ヨウケン</t>
    </rPh>
    <phoneticPr fontId="1"/>
  </si>
  <si>
    <t>※1,000円未満は切捨て</t>
    <rPh sb="6" eb="7">
      <t>エン</t>
    </rPh>
    <rPh sb="7" eb="9">
      <t>ミマン</t>
    </rPh>
    <rPh sb="10" eb="12">
      <t>キリス</t>
    </rPh>
    <phoneticPr fontId="1"/>
  </si>
  <si>
    <t xml:space="preserve">… </t>
    <phoneticPr fontId="1"/>
  </si>
  <si>
    <t>売上額の比較結果がマイナスになる場合には申請できません。</t>
    <rPh sb="0" eb="2">
      <t>ウリアゲ</t>
    </rPh>
    <rPh sb="2" eb="3">
      <t>ガク</t>
    </rPh>
    <rPh sb="4" eb="6">
      <t>ヒカク</t>
    </rPh>
    <rPh sb="6" eb="8">
      <t>ケッカ</t>
    </rPh>
    <rPh sb="16" eb="18">
      <t>バアイ</t>
    </rPh>
    <rPh sb="20" eb="22">
      <t>シンセイ</t>
    </rPh>
    <phoneticPr fontId="1"/>
  </si>
  <si>
    <t>（注意）</t>
    <rPh sb="1" eb="3">
      <t>チュウイ</t>
    </rPh>
    <phoneticPr fontId="1"/>
  </si>
  <si>
    <t>※申請にあたっては、1,000円未満は切り捨てます。</t>
    <rPh sb="1" eb="3">
      <t>シンセイ</t>
    </rPh>
    <rPh sb="15" eb="16">
      <t>エン</t>
    </rPh>
    <rPh sb="16" eb="18">
      <t>ミマン</t>
    </rPh>
    <rPh sb="19" eb="20">
      <t>キ</t>
    </rPh>
    <rPh sb="21" eb="22">
      <t>ス</t>
    </rPh>
    <phoneticPr fontId="1"/>
  </si>
  <si>
    <t>売上減少額（C）</t>
    <rPh sb="0" eb="2">
      <t>ウリアゲ</t>
    </rPh>
    <rPh sb="2" eb="4">
      <t>ゲンショウ</t>
    </rPh>
    <rPh sb="4" eb="5">
      <t>ガク</t>
    </rPh>
    <phoneticPr fontId="1"/>
  </si>
  <si>
    <t>前々期合計(A)</t>
    <rPh sb="0" eb="2">
      <t>ゼンゼン</t>
    </rPh>
    <rPh sb="2" eb="3">
      <t>キ</t>
    </rPh>
    <rPh sb="3" eb="5">
      <t>ゴウケイ</t>
    </rPh>
    <phoneticPr fontId="1"/>
  </si>
  <si>
    <t>300,000円</t>
    <rPh sb="7" eb="8">
      <t>エン</t>
    </rPh>
    <phoneticPr fontId="1"/>
  </si>
  <si>
    <t>申請額</t>
    <rPh sb="0" eb="3">
      <t>シンセイガク</t>
    </rPh>
    <phoneticPr fontId="1"/>
  </si>
  <si>
    <r>
      <t>…　</t>
    </r>
    <r>
      <rPr>
        <u/>
        <sz val="10"/>
        <rFont val="ＭＳ 明朝"/>
        <family val="1"/>
        <charset val="128"/>
      </rPr>
      <t xml:space="preserve">前々期合計（A）－ 今期合計（B) </t>
    </r>
    <rPh sb="2" eb="4">
      <t>ゼンゼン</t>
    </rPh>
    <rPh sb="4" eb="5">
      <t>キ</t>
    </rPh>
    <rPh sb="5" eb="7">
      <t>ゴウケイ</t>
    </rPh>
    <rPh sb="12" eb="14">
      <t>コンキ</t>
    </rPh>
    <rPh sb="14" eb="16">
      <t>ゴウケイ</t>
    </rPh>
    <phoneticPr fontId="1"/>
  </si>
  <si>
    <t>円</t>
    <rPh sb="0" eb="1">
      <t>エン</t>
    </rPh>
    <phoneticPr fontId="1"/>
  </si>
  <si>
    <t>売上減少額（C）と上限額（E）のいずれか低い額</t>
    <rPh sb="0" eb="2">
      <t>ウリアゲ</t>
    </rPh>
    <rPh sb="2" eb="4">
      <t>ゲンショウ</t>
    </rPh>
    <rPh sb="9" eb="12">
      <t>ジョウゲンガク</t>
    </rPh>
    <phoneticPr fontId="1"/>
  </si>
  <si>
    <t>宿泊業・卸売業用</t>
    <rPh sb="0" eb="3">
      <t>シュクハクギョウ</t>
    </rPh>
    <rPh sb="4" eb="6">
      <t>オロシウリ</t>
    </rPh>
    <rPh sb="6" eb="8">
      <t>ギョウヨウ</t>
    </rPh>
    <phoneticPr fontId="1"/>
  </si>
  <si>
    <t>人</t>
    <rPh sb="0" eb="1">
      <t>ヒト</t>
    </rPh>
    <phoneticPr fontId="1"/>
  </si>
  <si>
    <t>従業員数</t>
    <rPh sb="0" eb="4">
      <t>ジュウギョウインスウ</t>
    </rPh>
    <phoneticPr fontId="1"/>
  </si>
  <si>
    <t>10～19人</t>
    <rPh sb="5" eb="6">
      <t>ニン</t>
    </rPh>
    <phoneticPr fontId="1"/>
  </si>
  <si>
    <t>20～29人</t>
    <rPh sb="5" eb="6">
      <t>ニン</t>
    </rPh>
    <phoneticPr fontId="1"/>
  </si>
  <si>
    <t>30～49人</t>
    <rPh sb="5" eb="6">
      <t>ニン</t>
    </rPh>
    <phoneticPr fontId="1"/>
  </si>
  <si>
    <t>50人以上</t>
    <rPh sb="2" eb="3">
      <t>ニン</t>
    </rPh>
    <rPh sb="3" eb="5">
      <t>イジョウ</t>
    </rPh>
    <phoneticPr fontId="1"/>
  </si>
  <si>
    <t>支援金の上限額</t>
    <rPh sb="0" eb="3">
      <t>シエンキン</t>
    </rPh>
    <rPh sb="4" eb="7">
      <t>ジョウゲンガク</t>
    </rPh>
    <phoneticPr fontId="1"/>
  </si>
  <si>
    <t>600,000円</t>
    <rPh sb="7" eb="8">
      <t>エン</t>
    </rPh>
    <phoneticPr fontId="1"/>
  </si>
  <si>
    <t>900,000円</t>
    <rPh sb="7" eb="8">
      <t>エン</t>
    </rPh>
    <phoneticPr fontId="1"/>
  </si>
  <si>
    <t>1,200,000円</t>
    <rPh sb="9" eb="10">
      <t>エン</t>
    </rPh>
    <phoneticPr fontId="1"/>
  </si>
  <si>
    <t>1,500,000円</t>
    <rPh sb="9" eb="10">
      <t>エン</t>
    </rPh>
    <phoneticPr fontId="1"/>
  </si>
  <si>
    <t>No.</t>
    <phoneticPr fontId="1"/>
  </si>
  <si>
    <t>該当</t>
    <rPh sb="0" eb="2">
      <t>ガイトウ</t>
    </rPh>
    <phoneticPr fontId="1"/>
  </si>
  <si>
    <t>従業員数（D）</t>
    <rPh sb="0" eb="3">
      <t>ジュウギョウイン</t>
    </rPh>
    <rPh sb="3" eb="4">
      <t>スウ</t>
    </rPh>
    <phoneticPr fontId="1"/>
  </si>
  <si>
    <t>上限額（E）</t>
    <rPh sb="0" eb="3">
      <t>ジョウゲンガク</t>
    </rPh>
    <phoneticPr fontId="1"/>
  </si>
  <si>
    <t>印刷不要⇓</t>
    <rPh sb="0" eb="2">
      <t>インサツ</t>
    </rPh>
    <rPh sb="2" eb="4">
      <t>フヨウ</t>
    </rPh>
    <phoneticPr fontId="1"/>
  </si>
  <si>
    <t>申請額計算表（令和３年度予算事業）</t>
    <rPh sb="0" eb="3">
      <t>シンセイガク</t>
    </rPh>
    <rPh sb="3" eb="6">
      <t>ケイサンヒョウ</t>
    </rPh>
    <phoneticPr fontId="1"/>
  </si>
  <si>
    <t>0～9人</t>
    <rPh sb="3" eb="4">
      <t>ニン</t>
    </rPh>
    <phoneticPr fontId="1"/>
  </si>
  <si>
    <t>１ 売上減少要件の確認</t>
    <rPh sb="2" eb="4">
      <t>ウリアゲ</t>
    </rPh>
    <rPh sb="4" eb="8">
      <t>ゲンショウヨウケン</t>
    </rPh>
    <rPh sb="9" eb="11">
      <t>カクニン</t>
    </rPh>
    <phoneticPr fontId="1"/>
  </si>
  <si>
    <t>４ 上限額の確認</t>
    <rPh sb="2" eb="5">
      <t>ジョウゲンガク</t>
    </rPh>
    <rPh sb="6" eb="8">
      <t>カクニン</t>
    </rPh>
    <phoneticPr fontId="1"/>
  </si>
  <si>
    <t>５ 申請額</t>
    <rPh sb="2" eb="5">
      <t>シンセイガク</t>
    </rPh>
    <phoneticPr fontId="1"/>
  </si>
  <si>
    <t>２ 対象店舗の確認</t>
    <rPh sb="2" eb="4">
      <t>タイショウ</t>
    </rPh>
    <rPh sb="4" eb="6">
      <t>テンポ</t>
    </rPh>
    <rPh sb="7" eb="9">
      <t>カクニン</t>
    </rPh>
    <phoneticPr fontId="1"/>
  </si>
  <si>
    <t>３ 従業員人数の確認</t>
    <rPh sb="2" eb="5">
      <t>ジュウギョウイン</t>
    </rPh>
    <rPh sb="5" eb="7">
      <t>ニンズウ</t>
    </rPh>
    <rPh sb="8" eb="10">
      <t>カクニン</t>
    </rPh>
    <phoneticPr fontId="1"/>
  </si>
  <si>
    <t>注5　電子ファイルで入力する際には従業員（D）を入力すると自動で「○」が入力されます。</t>
    <rPh sb="0" eb="1">
      <t>チュウ</t>
    </rPh>
    <rPh sb="3" eb="5">
      <t>デンシ</t>
    </rPh>
    <rPh sb="10" eb="12">
      <t>ニュウリョク</t>
    </rPh>
    <rPh sb="14" eb="15">
      <t>サイ</t>
    </rPh>
    <rPh sb="17" eb="20">
      <t>ジュウギョウイン</t>
    </rPh>
    <rPh sb="24" eb="26">
      <t>ニュウリョク</t>
    </rPh>
    <rPh sb="29" eb="31">
      <t>ジドウ</t>
    </rPh>
    <rPh sb="36" eb="38">
      <t>ニュウリョク</t>
    </rPh>
    <phoneticPr fontId="1"/>
  </si>
  <si>
    <t>注6　上限額の算定においては上記表のとおり。　</t>
    <rPh sb="0" eb="1">
      <t>チュウ</t>
    </rPh>
    <rPh sb="3" eb="6">
      <t>ジョウゲンガク</t>
    </rPh>
    <rPh sb="7" eb="9">
      <t>サンテイ</t>
    </rPh>
    <rPh sb="14" eb="16">
      <t>ジョウキ</t>
    </rPh>
    <rPh sb="16" eb="17">
      <t>ヒョウ</t>
    </rPh>
    <phoneticPr fontId="1"/>
  </si>
  <si>
    <t xml:space="preserve"> </t>
    <phoneticPr fontId="1"/>
  </si>
  <si>
    <t>注4　従業員数は雇用保険の事業所別被保険者台帳に記載のある人数を記載してください。</t>
    <rPh sb="0" eb="1">
      <t>チュウ</t>
    </rPh>
    <rPh sb="3" eb="6">
      <t>ジュウギョウイン</t>
    </rPh>
    <rPh sb="6" eb="7">
      <t>スウ</t>
    </rPh>
    <rPh sb="8" eb="10">
      <t>コヨウ</t>
    </rPh>
    <rPh sb="10" eb="12">
      <t>ホケン</t>
    </rPh>
    <rPh sb="13" eb="16">
      <t>ジギョウショ</t>
    </rPh>
    <rPh sb="16" eb="17">
      <t>ベツ</t>
    </rPh>
    <rPh sb="17" eb="21">
      <t>ヒホケンシャ</t>
    </rPh>
    <rPh sb="21" eb="23">
      <t>ダイチョウ</t>
    </rPh>
    <rPh sb="24" eb="26">
      <t>キサイ</t>
    </rPh>
    <rPh sb="29" eb="31">
      <t>ニンズウ</t>
    </rPh>
    <rPh sb="32" eb="34">
      <t>キサイ</t>
    </rPh>
    <phoneticPr fontId="1"/>
  </si>
  <si>
    <t>②R3.4～R3.10の連続する
　3か月売上（今期）</t>
    <rPh sb="12" eb="14">
      <t>レンゾク</t>
    </rPh>
    <rPh sb="20" eb="21">
      <t>ゲツ</t>
    </rPh>
    <rPh sb="21" eb="23">
      <t>ウリアゲ</t>
    </rPh>
    <rPh sb="24" eb="26">
      <t>コンキ</t>
    </rPh>
    <phoneticPr fontId="1"/>
  </si>
  <si>
    <t>①H31.4～R1.10の連続する
　3か月売上(前々年同期）</t>
    <rPh sb="13" eb="15">
      <t>レンゾク</t>
    </rPh>
    <rPh sb="21" eb="22">
      <t>ゲツ</t>
    </rPh>
    <rPh sb="22" eb="24">
      <t>ウリアゲ</t>
    </rPh>
    <rPh sb="25" eb="27">
      <t>ゼンゼン</t>
    </rPh>
    <rPh sb="27" eb="28">
      <t>ネン</t>
    </rPh>
    <rPh sb="28" eb="30">
      <t>ドウキ</t>
    </rPh>
    <phoneticPr fontId="1"/>
  </si>
  <si>
    <t>注1　売上額は対象店舗以外も含む事業全体の額を記入してください。
注2　1か月の売上で売上減少要件を満たす場合であっても連続する3か月分の売上を入力してください。
注3　新規創業者等の特例を用いる場合を除き、①と②の3か月はぞれぞれの年度の同期間としてください。</t>
    <rPh sb="0" eb="1">
      <t>チュウ</t>
    </rPh>
    <rPh sb="3" eb="5">
      <t>ウリアゲ</t>
    </rPh>
    <rPh sb="5" eb="6">
      <t>ガク</t>
    </rPh>
    <rPh sb="7" eb="9">
      <t>タイショウ</t>
    </rPh>
    <rPh sb="9" eb="11">
      <t>テンポ</t>
    </rPh>
    <rPh sb="11" eb="13">
      <t>イガイ</t>
    </rPh>
    <rPh sb="14" eb="15">
      <t>フク</t>
    </rPh>
    <rPh sb="16" eb="20">
      <t>ジギョウゼンタイ</t>
    </rPh>
    <rPh sb="21" eb="22">
      <t>ガク</t>
    </rPh>
    <rPh sb="23" eb="25">
      <t>キニュウ</t>
    </rPh>
    <rPh sb="33" eb="34">
      <t>チュウ</t>
    </rPh>
    <rPh sb="38" eb="39">
      <t>ゲツ</t>
    </rPh>
    <rPh sb="40" eb="42">
      <t>ウリアゲ</t>
    </rPh>
    <rPh sb="43" eb="45">
      <t>ウリアゲ</t>
    </rPh>
    <rPh sb="45" eb="47">
      <t>ゲンショウ</t>
    </rPh>
    <rPh sb="47" eb="49">
      <t>ヨウケン</t>
    </rPh>
    <rPh sb="50" eb="51">
      <t>ミ</t>
    </rPh>
    <rPh sb="53" eb="55">
      <t>バアイ</t>
    </rPh>
    <rPh sb="60" eb="62">
      <t>レンゾク</t>
    </rPh>
    <rPh sb="66" eb="67">
      <t>ゲツ</t>
    </rPh>
    <rPh sb="67" eb="68">
      <t>ブン</t>
    </rPh>
    <rPh sb="69" eb="71">
      <t>ウリアゲ</t>
    </rPh>
    <rPh sb="72" eb="74">
      <t>ニュウリョク</t>
    </rPh>
    <rPh sb="82" eb="83">
      <t>チュウ</t>
    </rPh>
    <rPh sb="85" eb="87">
      <t>シンキ</t>
    </rPh>
    <rPh sb="87" eb="90">
      <t>ソウギョウシャ</t>
    </rPh>
    <rPh sb="90" eb="91">
      <t>ナド</t>
    </rPh>
    <rPh sb="92" eb="94">
      <t>トクレイ</t>
    </rPh>
    <rPh sb="95" eb="96">
      <t>モチ</t>
    </rPh>
    <rPh sb="98" eb="100">
      <t>バアイ</t>
    </rPh>
    <rPh sb="101" eb="102">
      <t>ノゾ</t>
    </rPh>
    <rPh sb="110" eb="111">
      <t>ゲツ</t>
    </rPh>
    <rPh sb="117" eb="119">
      <t>ネンド</t>
    </rPh>
    <rPh sb="120" eb="123">
      <t>ドウキカン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</si>
</sst>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
    <numFmt numFmtId="178" formatCode="0;\-0;0"/>
    <numFmt numFmtId="179" formatCode="0_);[Red]\(0\)"/>
  </numFmts>
  <fonts count="21" x14ac:knownFonts="1">
    <font>
      <sz val="10"/>
      <color rgb="FF000000"/>
      <name val="Times New Roman"/>
      <charset val="204"/>
    </font>
    <font>
      <sz val="6"/>
      <name val="ＭＳ Ｐゴシック"/>
      <family val="3"/>
      <charset val="128"/>
    </font>
    <font>
      <sz val="10"/>
      <color rgb="FF000000"/>
      <name val="Times New Roman"/>
      <family val="1"/>
    </font>
    <font>
      <sz val="10"/>
      <name val="ＭＳ 明朝"/>
      <family val="1"/>
      <charset val="128"/>
    </font>
    <font>
      <sz val="8"/>
      <name val="ＭＳ 明朝"/>
      <family val="1"/>
      <charset val="128"/>
    </font>
    <font>
      <sz val="12"/>
      <name val="ＭＳ 明朝"/>
      <family val="1"/>
      <charset val="128"/>
    </font>
    <font>
      <sz val="11"/>
      <name val="ＭＳ 明朝"/>
      <family val="1"/>
      <charset val="128"/>
    </font>
    <font>
      <sz val="10"/>
      <color rgb="FF000000"/>
      <name val="Times New Roman"/>
      <family val="1"/>
    </font>
    <font>
      <b/>
      <sz val="10"/>
      <name val="ＭＳ 明朝"/>
      <family val="1"/>
      <charset val="128"/>
    </font>
    <font>
      <sz val="9"/>
      <name val="ＭＳ 明朝"/>
      <family val="1"/>
      <charset val="128"/>
    </font>
    <font>
      <u/>
      <sz val="10"/>
      <name val="ＭＳ 明朝"/>
      <family val="1"/>
      <charset val="128"/>
    </font>
    <font>
      <sz val="11"/>
      <name val="ＭＳ ゴシック"/>
      <family val="3"/>
      <charset val="128"/>
    </font>
    <font>
      <sz val="10"/>
      <name val="ＭＳ ゴシック"/>
      <family val="3"/>
      <charset val="128"/>
    </font>
    <font>
      <sz val="9"/>
      <name val="ＭＳ ゴシック"/>
      <family val="3"/>
      <charset val="128"/>
    </font>
    <font>
      <sz val="10.5"/>
      <name val="ＭＳ ゴシック"/>
      <family val="3"/>
      <charset val="128"/>
    </font>
    <font>
      <sz val="12"/>
      <name val="ＭＳ ゴシック"/>
      <family val="3"/>
      <charset val="128"/>
    </font>
    <font>
      <b/>
      <sz val="9"/>
      <name val="ＭＳ ゴシック"/>
      <family val="3"/>
      <charset val="128"/>
    </font>
    <font>
      <b/>
      <sz val="10"/>
      <name val="ＭＳ ゴシック"/>
      <family val="3"/>
      <charset val="128"/>
    </font>
    <font>
      <u/>
      <sz val="11"/>
      <name val="ＭＳ ゴシック"/>
      <family val="3"/>
      <charset val="128"/>
    </font>
    <font>
      <sz val="10"/>
      <color rgb="FFFF0000"/>
      <name val="ＭＳ 明朝"/>
      <family val="1"/>
      <charset val="128"/>
    </font>
    <font>
      <sz val="12"/>
      <color rgb="FFFF0000"/>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0" tint="-0.14999847407452621"/>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s>
  <cellStyleXfs count="4">
    <xf numFmtId="0" fontId="0" fillId="0" borderId="0"/>
    <xf numFmtId="38" fontId="2" fillId="0" borderId="0" applyFont="0" applyFill="0" applyBorder="0" applyAlignment="0" applyProtection="0">
      <alignment vertical="center"/>
    </xf>
    <xf numFmtId="0" fontId="7" fillId="0" borderId="0"/>
    <xf numFmtId="38" fontId="7" fillId="0" borderId="0" applyFont="0" applyFill="0" applyBorder="0" applyAlignment="0" applyProtection="0">
      <alignment vertical="center"/>
    </xf>
  </cellStyleXfs>
  <cellXfs count="127">
    <xf numFmtId="0" fontId="0" fillId="0" borderId="0" xfId="0" applyFill="1" applyBorder="1" applyAlignment="1">
      <alignment horizontal="left" vertical="top"/>
    </xf>
    <xf numFmtId="0" fontId="3" fillId="0" borderId="0" xfId="2" applyFont="1" applyBorder="1" applyAlignment="1">
      <alignment horizontal="left" vertical="center"/>
    </xf>
    <xf numFmtId="38" fontId="3" fillId="0" borderId="0" xfId="1" applyFont="1" applyBorder="1" applyAlignment="1">
      <alignment horizontal="left" vertical="center"/>
    </xf>
    <xf numFmtId="176" fontId="3" fillId="0" borderId="0" xfId="2" applyNumberFormat="1" applyFont="1" applyFill="1" applyBorder="1" applyAlignment="1">
      <alignment vertical="center"/>
    </xf>
    <xf numFmtId="38" fontId="3" fillId="0" borderId="0" xfId="1" applyFont="1" applyFill="1" applyBorder="1" applyAlignment="1">
      <alignment horizontal="left" vertical="center"/>
    </xf>
    <xf numFmtId="0" fontId="3" fillId="0" borderId="0" xfId="2" applyFont="1" applyFill="1" applyBorder="1" applyAlignment="1">
      <alignment vertical="center"/>
    </xf>
    <xf numFmtId="38" fontId="3" fillId="0" borderId="0" xfId="1" applyFont="1" applyAlignment="1">
      <alignment horizontal="left" vertical="center"/>
    </xf>
    <xf numFmtId="38" fontId="6" fillId="0" borderId="0" xfId="1" applyFont="1" applyBorder="1" applyAlignment="1">
      <alignment horizontal="center" vertical="center"/>
    </xf>
    <xf numFmtId="38" fontId="5" fillId="0" borderId="0" xfId="1" applyFont="1" applyFill="1" applyBorder="1" applyAlignment="1" applyProtection="1">
      <alignment horizontal="right" vertical="center"/>
      <protection locked="0"/>
    </xf>
    <xf numFmtId="38" fontId="3" fillId="0" borderId="0" xfId="1" applyFont="1" applyBorder="1" applyAlignment="1">
      <alignment horizontal="center" vertical="center" shrinkToFit="1"/>
    </xf>
    <xf numFmtId="38" fontId="5" fillId="0" borderId="0" xfId="1" applyFont="1" applyFill="1" applyBorder="1" applyAlignment="1">
      <alignment horizontal="right" vertical="center"/>
    </xf>
    <xf numFmtId="38" fontId="4" fillId="0" borderId="0" xfId="1" applyFont="1" applyFill="1" applyBorder="1" applyAlignment="1">
      <alignment vertical="center"/>
    </xf>
    <xf numFmtId="38" fontId="4" fillId="0" borderId="0" xfId="1" applyFont="1" applyFill="1" applyBorder="1" applyAlignment="1">
      <alignment horizontal="center" vertical="center" shrinkToFit="1"/>
    </xf>
    <xf numFmtId="38" fontId="3" fillId="0" borderId="2" xfId="1" applyFont="1" applyBorder="1" applyAlignment="1">
      <alignment horizontal="center" vertical="center"/>
    </xf>
    <xf numFmtId="38" fontId="3" fillId="0" borderId="4" xfId="1" applyFont="1" applyBorder="1" applyAlignment="1">
      <alignment horizontal="left" vertical="center"/>
    </xf>
    <xf numFmtId="38" fontId="3" fillId="0" borderId="4" xfId="1" applyFont="1" applyFill="1" applyBorder="1" applyAlignment="1" applyProtection="1">
      <alignment vertical="center"/>
      <protection locked="0"/>
    </xf>
    <xf numFmtId="38" fontId="3" fillId="0" borderId="4" xfId="1" applyFont="1" applyFill="1" applyBorder="1" applyAlignment="1" applyProtection="1">
      <alignment horizontal="center" vertical="center"/>
      <protection locked="0"/>
    </xf>
    <xf numFmtId="38" fontId="3" fillId="0" borderId="14" xfId="1" applyFont="1" applyFill="1" applyBorder="1" applyAlignment="1" applyProtection="1">
      <alignment horizontal="center" vertical="center"/>
      <protection locked="0"/>
    </xf>
    <xf numFmtId="38" fontId="3" fillId="0" borderId="0" xfId="1" applyFont="1" applyFill="1" applyBorder="1" applyAlignment="1">
      <alignment horizontal="right" vertical="center"/>
    </xf>
    <xf numFmtId="38" fontId="3" fillId="2" borderId="1" xfId="1" applyFont="1" applyFill="1" applyBorder="1" applyAlignment="1">
      <alignment horizontal="center" vertical="center"/>
    </xf>
    <xf numFmtId="38" fontId="3" fillId="0" borderId="19" xfId="1" applyFont="1" applyBorder="1" applyAlignment="1">
      <alignment horizontal="left" vertical="center"/>
    </xf>
    <xf numFmtId="38" fontId="3" fillId="0" borderId="20" xfId="1" applyFont="1" applyBorder="1" applyAlignment="1">
      <alignment horizontal="left" vertical="center"/>
    </xf>
    <xf numFmtId="38" fontId="3" fillId="0" borderId="21" xfId="1" applyFont="1" applyBorder="1" applyAlignment="1">
      <alignment horizontal="left" vertical="center"/>
    </xf>
    <xf numFmtId="38" fontId="3" fillId="0" borderId="12" xfId="1" applyFont="1" applyFill="1" applyBorder="1" applyAlignment="1" applyProtection="1">
      <alignment horizontal="center" vertical="center"/>
      <protection locked="0"/>
    </xf>
    <xf numFmtId="38" fontId="3" fillId="0" borderId="22" xfId="1" applyFont="1" applyBorder="1" applyAlignment="1">
      <alignment horizontal="left" vertical="center"/>
    </xf>
    <xf numFmtId="38" fontId="3" fillId="0" borderId="23" xfId="1" applyFont="1" applyBorder="1" applyAlignment="1">
      <alignment horizontal="left" vertical="center"/>
    </xf>
    <xf numFmtId="38" fontId="3" fillId="0" borderId="0" xfId="1" applyFont="1" applyFill="1" applyBorder="1" applyAlignment="1" applyProtection="1">
      <alignment horizontal="center" vertical="center"/>
      <protection locked="0"/>
    </xf>
    <xf numFmtId="38" fontId="3" fillId="0" borderId="0" xfId="1" applyFont="1" applyFill="1" applyBorder="1" applyAlignment="1" applyProtection="1">
      <alignment horizontal="right" vertical="center"/>
      <protection locked="0"/>
    </xf>
    <xf numFmtId="38" fontId="3" fillId="0" borderId="0" xfId="1" applyFont="1" applyFill="1" applyBorder="1" applyAlignment="1" applyProtection="1">
      <alignment vertical="center"/>
      <protection locked="0"/>
    </xf>
    <xf numFmtId="38" fontId="3" fillId="3" borderId="18" xfId="1" applyFont="1" applyFill="1" applyBorder="1" applyAlignment="1" applyProtection="1">
      <alignment vertical="center"/>
      <protection locked="0"/>
    </xf>
    <xf numFmtId="38" fontId="3" fillId="3" borderId="0" xfId="1" applyFont="1" applyFill="1" applyBorder="1" applyAlignment="1" applyProtection="1">
      <alignment vertical="center"/>
      <protection locked="0"/>
    </xf>
    <xf numFmtId="38" fontId="3" fillId="0" borderId="0" xfId="1" applyFont="1" applyBorder="1" applyAlignment="1">
      <alignment horizontal="center" vertical="center"/>
    </xf>
    <xf numFmtId="38" fontId="3" fillId="0" borderId="24" xfId="1" applyFont="1" applyBorder="1" applyAlignment="1">
      <alignment horizontal="left" vertical="center"/>
    </xf>
    <xf numFmtId="38" fontId="3" fillId="0" borderId="25" xfId="1" applyFont="1" applyBorder="1" applyAlignment="1">
      <alignment horizontal="left" vertical="center"/>
    </xf>
    <xf numFmtId="38" fontId="3" fillId="0" borderId="26" xfId="1" applyFont="1" applyBorder="1" applyAlignment="1">
      <alignment horizontal="left" vertical="center"/>
    </xf>
    <xf numFmtId="38" fontId="4" fillId="0" borderId="0" xfId="1" applyFont="1" applyBorder="1" applyAlignment="1">
      <alignment vertical="top"/>
    </xf>
    <xf numFmtId="38" fontId="3" fillId="0" borderId="11" xfId="1" applyFont="1" applyBorder="1" applyAlignment="1">
      <alignment horizontal="left" vertical="center"/>
    </xf>
    <xf numFmtId="38" fontId="3" fillId="0" borderId="11" xfId="1" applyFont="1" applyFill="1" applyBorder="1" applyAlignment="1" applyProtection="1">
      <alignment horizontal="center" vertical="center"/>
      <protection locked="0"/>
    </xf>
    <xf numFmtId="38" fontId="3" fillId="0" borderId="11" xfId="1" applyFont="1" applyFill="1" applyBorder="1" applyAlignment="1" applyProtection="1">
      <alignment horizontal="right" vertical="center"/>
      <protection locked="0"/>
    </xf>
    <xf numFmtId="38" fontId="3" fillId="0" borderId="11" xfId="1" applyFont="1" applyFill="1" applyBorder="1" applyAlignment="1">
      <alignment horizontal="right" vertical="center"/>
    </xf>
    <xf numFmtId="38" fontId="3" fillId="0" borderId="11" xfId="1" applyFont="1" applyBorder="1" applyAlignment="1">
      <alignment horizontal="center" vertical="center"/>
    </xf>
    <xf numFmtId="38" fontId="3" fillId="0" borderId="2" xfId="1" applyFont="1" applyBorder="1" applyAlignment="1">
      <alignment vertical="center"/>
    </xf>
    <xf numFmtId="38" fontId="3" fillId="0" borderId="3" xfId="1" applyFont="1" applyBorder="1" applyAlignment="1">
      <alignment vertical="center"/>
    </xf>
    <xf numFmtId="38" fontId="3" fillId="0" borderId="3" xfId="1" applyFont="1" applyFill="1" applyBorder="1" applyAlignment="1" applyProtection="1">
      <alignment vertical="center"/>
      <protection locked="0"/>
    </xf>
    <xf numFmtId="38" fontId="3" fillId="0" borderId="2" xfId="1" applyFont="1" applyFill="1" applyBorder="1" applyAlignment="1" applyProtection="1">
      <alignment vertical="center"/>
      <protection locked="0"/>
    </xf>
    <xf numFmtId="38" fontId="4" fillId="0" borderId="0" xfId="1" applyFont="1" applyBorder="1" applyAlignment="1">
      <alignment vertical="center"/>
    </xf>
    <xf numFmtId="38" fontId="3" fillId="0" borderId="0" xfId="1" applyFont="1" applyFill="1" applyBorder="1" applyAlignment="1">
      <alignment horizontal="center" vertical="center"/>
    </xf>
    <xf numFmtId="38" fontId="3" fillId="0" borderId="0" xfId="1" applyFont="1" applyFill="1" applyBorder="1" applyAlignment="1">
      <alignment vertical="center"/>
    </xf>
    <xf numFmtId="38" fontId="4" fillId="0" borderId="0" xfId="1" applyFont="1" applyFill="1" applyBorder="1" applyAlignment="1">
      <alignment vertical="top"/>
    </xf>
    <xf numFmtId="38" fontId="3" fillId="0" borderId="0" xfId="1" applyFont="1" applyFill="1" applyBorder="1" applyAlignment="1" applyProtection="1">
      <alignment horizontal="left" vertical="center"/>
      <protection locked="0"/>
    </xf>
    <xf numFmtId="38" fontId="4" fillId="0" borderId="5" xfId="1" applyFont="1" applyBorder="1" applyAlignment="1">
      <alignment vertical="center"/>
    </xf>
    <xf numFmtId="38" fontId="3" fillId="2" borderId="3" xfId="1" applyFont="1" applyFill="1" applyBorder="1" applyAlignment="1">
      <alignment horizontal="center" vertical="center"/>
    </xf>
    <xf numFmtId="38" fontId="3" fillId="2" borderId="3" xfId="1" applyFont="1" applyFill="1" applyBorder="1" applyAlignment="1" applyProtection="1">
      <alignment horizontal="center" vertical="center"/>
      <protection locked="0"/>
    </xf>
    <xf numFmtId="38" fontId="3" fillId="2" borderId="2" xfId="1" applyFont="1" applyFill="1" applyBorder="1" applyAlignment="1">
      <alignment horizontal="center" vertical="center"/>
    </xf>
    <xf numFmtId="38" fontId="4" fillId="0" borderId="0" xfId="1" applyFont="1" applyFill="1" applyBorder="1" applyAlignment="1">
      <alignment vertical="top" wrapText="1"/>
    </xf>
    <xf numFmtId="38" fontId="11" fillId="0" borderId="0" xfId="1" applyFont="1" applyBorder="1" applyAlignment="1">
      <alignment horizontal="left" vertical="center"/>
    </xf>
    <xf numFmtId="38" fontId="3" fillId="0" borderId="0" xfId="1" applyFont="1" applyBorder="1" applyAlignment="1">
      <alignment vertical="center"/>
    </xf>
    <xf numFmtId="38" fontId="9" fillId="0" borderId="0" xfId="1" applyFont="1" applyBorder="1" applyAlignment="1">
      <alignment horizontal="left" vertical="center"/>
    </xf>
    <xf numFmtId="38" fontId="3" fillId="4" borderId="1" xfId="1" applyFont="1" applyFill="1" applyBorder="1" applyAlignment="1">
      <alignment vertical="center"/>
    </xf>
    <xf numFmtId="0" fontId="12" fillId="0" borderId="0" xfId="2" applyFont="1" applyBorder="1" applyAlignment="1">
      <alignment vertical="center"/>
    </xf>
    <xf numFmtId="176" fontId="8" fillId="0" borderId="0" xfId="2" applyNumberFormat="1" applyFont="1" applyFill="1" applyBorder="1" applyAlignment="1">
      <alignment vertical="center"/>
    </xf>
    <xf numFmtId="0" fontId="12" fillId="0" borderId="0" xfId="2" applyFont="1" applyFill="1" applyBorder="1" applyAlignment="1">
      <alignment vertical="center"/>
    </xf>
    <xf numFmtId="38" fontId="14" fillId="0" borderId="0" xfId="1" applyFont="1" applyBorder="1" applyAlignment="1">
      <alignment horizontal="left" vertical="center"/>
    </xf>
    <xf numFmtId="38" fontId="3" fillId="0" borderId="0" xfId="1" applyFont="1" applyFill="1" applyBorder="1" applyAlignment="1">
      <alignment horizontal="right" vertical="center"/>
    </xf>
    <xf numFmtId="38" fontId="3" fillId="0" borderId="0" xfId="1" applyFont="1" applyFill="1" applyBorder="1" applyAlignment="1">
      <alignment horizontal="center" vertical="center"/>
    </xf>
    <xf numFmtId="38" fontId="3" fillId="0" borderId="0" xfId="1" applyFont="1" applyFill="1" applyBorder="1" applyAlignment="1">
      <alignment horizontal="right" vertical="center"/>
    </xf>
    <xf numFmtId="38" fontId="3" fillId="0" borderId="1" xfId="1" applyFont="1" applyBorder="1" applyAlignment="1">
      <alignment horizontal="center" vertical="center"/>
    </xf>
    <xf numFmtId="38" fontId="18" fillId="0" borderId="0" xfId="1" applyFont="1" applyBorder="1" applyAlignment="1">
      <alignment horizontal="left" vertical="center"/>
    </xf>
    <xf numFmtId="38" fontId="18" fillId="0" borderId="11" xfId="1" applyFont="1" applyBorder="1" applyAlignment="1">
      <alignment horizontal="left" vertical="center"/>
    </xf>
    <xf numFmtId="38" fontId="18" fillId="0" borderId="0" xfId="1" applyFont="1" applyFill="1" applyBorder="1" applyAlignment="1">
      <alignment horizontal="left" vertical="center"/>
    </xf>
    <xf numFmtId="38" fontId="3" fillId="0" borderId="0" xfId="1" applyFont="1" applyBorder="1" applyAlignment="1">
      <alignment horizontal="center" vertical="center"/>
    </xf>
    <xf numFmtId="38" fontId="3" fillId="0" borderId="0" xfId="1" applyFont="1" applyFill="1" applyBorder="1" applyAlignment="1" applyProtection="1">
      <alignment horizontal="center" vertical="center"/>
      <protection locked="0"/>
    </xf>
    <xf numFmtId="38" fontId="3" fillId="2" borderId="1" xfId="1" applyFont="1" applyFill="1" applyBorder="1" applyAlignment="1">
      <alignment horizontal="center" vertical="center"/>
    </xf>
    <xf numFmtId="179" fontId="3" fillId="0" borderId="0" xfId="1" applyNumberFormat="1" applyFont="1" applyAlignment="1">
      <alignment horizontal="left" vertical="center"/>
    </xf>
    <xf numFmtId="38" fontId="20" fillId="0" borderId="0" xfId="1" applyFont="1" applyFill="1" applyBorder="1" applyAlignment="1" applyProtection="1">
      <alignment horizontal="right" vertical="center"/>
      <protection locked="0"/>
    </xf>
    <xf numFmtId="38" fontId="3" fillId="0" borderId="2" xfId="1" applyFont="1" applyFill="1" applyBorder="1" applyAlignment="1" applyProtection="1">
      <alignment horizontal="center" vertical="center"/>
      <protection locked="0"/>
    </xf>
    <xf numFmtId="38" fontId="3" fillId="0" borderId="4" xfId="1" applyFont="1" applyFill="1" applyBorder="1" applyAlignment="1" applyProtection="1">
      <alignment horizontal="center" vertical="center"/>
      <protection locked="0"/>
    </xf>
    <xf numFmtId="38" fontId="3" fillId="0" borderId="9" xfId="1" applyFont="1" applyBorder="1" applyAlignment="1">
      <alignment horizontal="center" vertical="center"/>
    </xf>
    <xf numFmtId="38" fontId="3" fillId="0" borderId="13" xfId="1" applyFont="1" applyBorder="1" applyAlignment="1">
      <alignment horizontal="center" vertical="center"/>
    </xf>
    <xf numFmtId="38" fontId="16" fillId="0" borderId="2" xfId="1" applyFont="1" applyFill="1" applyBorder="1" applyAlignment="1">
      <alignment horizontal="center" vertical="center"/>
    </xf>
    <xf numFmtId="38" fontId="16" fillId="0" borderId="3" xfId="1" applyFont="1" applyFill="1" applyBorder="1" applyAlignment="1">
      <alignment horizontal="center" vertical="center"/>
    </xf>
    <xf numFmtId="38" fontId="8" fillId="3" borderId="6" xfId="1" applyFont="1" applyFill="1" applyBorder="1" applyAlignment="1" applyProtection="1">
      <alignment horizontal="right" vertical="center"/>
      <protection locked="0"/>
    </xf>
    <xf numFmtId="38" fontId="8" fillId="3" borderId="7" xfId="1" applyFont="1" applyFill="1" applyBorder="1" applyAlignment="1" applyProtection="1">
      <alignment horizontal="right" vertical="center"/>
      <protection locked="0"/>
    </xf>
    <xf numFmtId="38" fontId="8" fillId="3" borderId="8" xfId="1" applyFont="1" applyFill="1" applyBorder="1" applyAlignment="1" applyProtection="1">
      <alignment horizontal="right" vertical="center"/>
      <protection locked="0"/>
    </xf>
    <xf numFmtId="38" fontId="17" fillId="0" borderId="1" xfId="1" applyFont="1" applyFill="1" applyBorder="1" applyAlignment="1" applyProtection="1">
      <alignment horizontal="center" vertical="center"/>
      <protection locked="0"/>
    </xf>
    <xf numFmtId="38" fontId="17" fillId="0" borderId="2" xfId="1" applyFont="1" applyFill="1" applyBorder="1" applyAlignment="1" applyProtection="1">
      <alignment horizontal="center" vertical="center"/>
      <protection locked="0"/>
    </xf>
    <xf numFmtId="38" fontId="8" fillId="3" borderId="15" xfId="1" applyFont="1" applyFill="1" applyBorder="1" applyAlignment="1" applyProtection="1">
      <alignment vertical="center"/>
      <protection locked="0"/>
    </xf>
    <xf numFmtId="38" fontId="8" fillId="3" borderId="16" xfId="1" applyFont="1" applyFill="1" applyBorder="1" applyAlignment="1" applyProtection="1">
      <alignment vertical="center"/>
      <protection locked="0"/>
    </xf>
    <xf numFmtId="38" fontId="8" fillId="3" borderId="17" xfId="1" applyFont="1" applyFill="1" applyBorder="1" applyAlignment="1" applyProtection="1">
      <alignment vertical="center"/>
      <protection locked="0"/>
    </xf>
    <xf numFmtId="38" fontId="3" fillId="0" borderId="1" xfId="1" applyFont="1" applyBorder="1" applyAlignment="1">
      <alignment horizontal="center" vertical="center"/>
    </xf>
    <xf numFmtId="38" fontId="12" fillId="0" borderId="2" xfId="1" applyFont="1" applyBorder="1" applyAlignment="1">
      <alignment horizontal="center" vertical="center"/>
    </xf>
    <xf numFmtId="38" fontId="12" fillId="0" borderId="3" xfId="1" applyFont="1" applyBorder="1" applyAlignment="1">
      <alignment horizontal="center" vertical="center"/>
    </xf>
    <xf numFmtId="38" fontId="3" fillId="0" borderId="11" xfId="1" applyFont="1" applyFill="1" applyBorder="1" applyAlignment="1">
      <alignment horizontal="center" vertical="center"/>
    </xf>
    <xf numFmtId="38" fontId="9" fillId="0" borderId="1" xfId="1" applyFont="1" applyBorder="1" applyAlignment="1">
      <alignment horizontal="center" vertical="center"/>
    </xf>
    <xf numFmtId="38" fontId="9" fillId="0" borderId="1" xfId="1" applyFont="1" applyFill="1" applyBorder="1" applyAlignment="1">
      <alignment horizontal="left" vertical="center" shrinkToFit="1"/>
    </xf>
    <xf numFmtId="38" fontId="3" fillId="2" borderId="1" xfId="1" applyFont="1" applyFill="1" applyBorder="1" applyAlignment="1" applyProtection="1">
      <alignment horizontal="right" vertical="center"/>
      <protection locked="0"/>
    </xf>
    <xf numFmtId="177" fontId="3" fillId="0" borderId="1" xfId="1" applyNumberFormat="1" applyFont="1" applyFill="1" applyBorder="1" applyAlignment="1">
      <alignment horizontal="right" vertical="center"/>
    </xf>
    <xf numFmtId="38" fontId="3" fillId="0" borderId="6" xfId="1" applyFont="1" applyFill="1" applyBorder="1" applyAlignment="1" applyProtection="1">
      <alignment horizontal="right" vertical="center"/>
      <protection locked="0"/>
    </xf>
    <xf numFmtId="38" fontId="3" fillId="0" borderId="7" xfId="1" applyFont="1" applyFill="1" applyBorder="1" applyAlignment="1" applyProtection="1">
      <alignment horizontal="right" vertical="center"/>
      <protection locked="0"/>
    </xf>
    <xf numFmtId="38" fontId="3" fillId="0" borderId="8" xfId="1" applyFont="1" applyFill="1" applyBorder="1" applyAlignment="1" applyProtection="1">
      <alignment horizontal="right" vertical="center"/>
      <protection locked="0"/>
    </xf>
    <xf numFmtId="38" fontId="3" fillId="2" borderId="9" xfId="1" applyFont="1" applyFill="1" applyBorder="1" applyAlignment="1" applyProtection="1">
      <alignment horizontal="right" vertical="center"/>
      <protection locked="0"/>
    </xf>
    <xf numFmtId="38" fontId="15" fillId="0" borderId="0" xfId="1" applyFont="1" applyBorder="1" applyAlignment="1">
      <alignment horizontal="center" vertical="center"/>
    </xf>
    <xf numFmtId="38" fontId="4" fillId="0" borderId="0" xfId="1" applyFont="1" applyBorder="1" applyAlignment="1">
      <alignment horizontal="left" vertical="top" wrapText="1"/>
    </xf>
    <xf numFmtId="38" fontId="3" fillId="0" borderId="13" xfId="1" applyFont="1" applyFill="1" applyBorder="1" applyAlignment="1" applyProtection="1">
      <alignment horizontal="center" vertical="center"/>
      <protection locked="0"/>
    </xf>
    <xf numFmtId="38" fontId="3" fillId="0" borderId="10" xfId="1" applyFont="1" applyFill="1" applyBorder="1" applyAlignment="1" applyProtection="1">
      <alignment horizontal="center" vertical="center"/>
      <protection locked="0"/>
    </xf>
    <xf numFmtId="38" fontId="19" fillId="0" borderId="11" xfId="1" applyFont="1" applyBorder="1" applyAlignment="1">
      <alignment horizontal="left" vertical="center" wrapText="1"/>
    </xf>
    <xf numFmtId="38" fontId="3" fillId="0" borderId="2" xfId="1" applyFont="1" applyBorder="1" applyAlignment="1">
      <alignment horizontal="center" vertical="center"/>
    </xf>
    <xf numFmtId="38" fontId="13" fillId="0" borderId="2" xfId="1" applyFont="1" applyBorder="1" applyAlignment="1">
      <alignment horizontal="center" vertical="center"/>
    </xf>
    <xf numFmtId="38" fontId="13" fillId="0" borderId="3" xfId="1" applyFont="1" applyBorder="1" applyAlignment="1">
      <alignment horizontal="center" vertical="center"/>
    </xf>
    <xf numFmtId="38" fontId="13" fillId="0" borderId="4" xfId="1" applyFont="1" applyBorder="1" applyAlignment="1">
      <alignment horizontal="center" vertical="center"/>
    </xf>
    <xf numFmtId="178" fontId="3" fillId="2" borderId="6" xfId="1" applyNumberFormat="1" applyFont="1" applyFill="1" applyBorder="1" applyAlignment="1" applyProtection="1">
      <alignment horizontal="right" vertical="center"/>
      <protection locked="0"/>
    </xf>
    <xf numFmtId="178" fontId="3" fillId="2" borderId="7" xfId="1" applyNumberFormat="1" applyFont="1" applyFill="1" applyBorder="1" applyAlignment="1" applyProtection="1">
      <alignment horizontal="right" vertical="center"/>
      <protection locked="0"/>
    </xf>
    <xf numFmtId="178" fontId="3" fillId="2" borderId="8" xfId="1" applyNumberFormat="1" applyFont="1" applyFill="1" applyBorder="1" applyAlignment="1" applyProtection="1">
      <alignment horizontal="right" vertical="center"/>
      <protection locked="0"/>
    </xf>
    <xf numFmtId="38" fontId="3" fillId="2" borderId="2" xfId="1" applyFont="1" applyFill="1" applyBorder="1" applyAlignment="1">
      <alignment horizontal="center" vertical="center"/>
    </xf>
    <xf numFmtId="38" fontId="3" fillId="2" borderId="3" xfId="1" applyFont="1" applyFill="1" applyBorder="1" applyAlignment="1">
      <alignment horizontal="center" vertical="center"/>
    </xf>
    <xf numFmtId="38" fontId="3" fillId="2" borderId="4" xfId="1" applyFont="1" applyFill="1" applyBorder="1" applyAlignment="1">
      <alignment horizontal="center" vertical="center"/>
    </xf>
    <xf numFmtId="38" fontId="3" fillId="0" borderId="3" xfId="1" applyFont="1" applyBorder="1" applyAlignment="1">
      <alignment horizontal="center" vertical="center"/>
    </xf>
    <xf numFmtId="38" fontId="3" fillId="0" borderId="4" xfId="1" applyFont="1" applyBorder="1" applyAlignment="1">
      <alignment horizontal="center" vertical="center"/>
    </xf>
    <xf numFmtId="38" fontId="3" fillId="0" borderId="2" xfId="1" applyFont="1" applyBorder="1" applyAlignment="1">
      <alignment horizontal="right" vertical="center"/>
    </xf>
    <xf numFmtId="38" fontId="3" fillId="0" borderId="3" xfId="1" applyFont="1" applyBorder="1" applyAlignment="1">
      <alignment horizontal="right" vertical="center"/>
    </xf>
    <xf numFmtId="38" fontId="3" fillId="0" borderId="4" xfId="1" applyFont="1" applyBorder="1" applyAlignment="1">
      <alignment horizontal="right" vertical="center"/>
    </xf>
    <xf numFmtId="38" fontId="3" fillId="4" borderId="2" xfId="1" applyFont="1" applyFill="1" applyBorder="1" applyAlignment="1">
      <alignment horizontal="center" vertical="center"/>
    </xf>
    <xf numFmtId="38" fontId="3" fillId="4" borderId="3" xfId="1" applyFont="1" applyFill="1" applyBorder="1" applyAlignment="1">
      <alignment horizontal="center" vertical="center"/>
    </xf>
    <xf numFmtId="38" fontId="3" fillId="4" borderId="4" xfId="1" applyFont="1" applyFill="1" applyBorder="1" applyAlignment="1">
      <alignment horizontal="center" vertical="center"/>
    </xf>
    <xf numFmtId="38" fontId="3" fillId="4" borderId="1" xfId="1" applyFont="1" applyFill="1" applyBorder="1" applyAlignment="1">
      <alignment horizontal="center" vertical="center"/>
    </xf>
    <xf numFmtId="38" fontId="3" fillId="0" borderId="0" xfId="1" applyFont="1" applyBorder="1" applyAlignment="1">
      <alignment horizontal="center" vertical="center"/>
    </xf>
    <xf numFmtId="38" fontId="3" fillId="0" borderId="0" xfId="1" applyFont="1" applyFill="1" applyBorder="1" applyAlignment="1" applyProtection="1">
      <alignment horizontal="center" vertical="center"/>
      <protection locked="0"/>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85725</xdr:colOff>
      <xdr:row>1</xdr:row>
      <xdr:rowOff>47625</xdr:rowOff>
    </xdr:from>
    <xdr:to>
      <xdr:col>29</xdr:col>
      <xdr:colOff>66675</xdr:colOff>
      <xdr:row>4</xdr:row>
      <xdr:rowOff>0</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6134100" y="266700"/>
          <a:ext cx="933450" cy="381000"/>
          <a:chOff x="8124825" y="657225"/>
          <a:chExt cx="933450" cy="381000"/>
        </a:xfrm>
      </xdr:grpSpPr>
      <xdr:sp macro="" textlink="">
        <xdr:nvSpPr>
          <xdr:cNvPr id="3" name="楕円 2">
            <a:extLst>
              <a:ext uri="{FF2B5EF4-FFF2-40B4-BE49-F238E27FC236}">
                <a16:creationId xmlns:a16="http://schemas.microsoft.com/office/drawing/2014/main" id="{00000000-0008-0000-0100-000003000000}"/>
              </a:ext>
            </a:extLst>
          </xdr:cNvPr>
          <xdr:cNvSpPr/>
        </xdr:nvSpPr>
        <xdr:spPr>
          <a:xfrm>
            <a:off x="8124825" y="657225"/>
            <a:ext cx="923925" cy="3810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8239125" y="695325"/>
            <a:ext cx="81915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30</a:t>
            </a:r>
            <a:r>
              <a:rPr kumimoji="1" lang="ja-JP" altLang="en-US" sz="1100"/>
              <a:t>万円用</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L41"/>
  <sheetViews>
    <sheetView showGridLines="0" showZeros="0" tabSelected="1" view="pageBreakPreview" topLeftCell="A4" zoomScaleNormal="100" zoomScaleSheetLayoutView="100" workbookViewId="0">
      <selection activeCell="S27" sqref="S27"/>
    </sheetView>
  </sheetViews>
  <sheetFormatPr defaultColWidth="8.83203125" defaultRowHeight="17.25" customHeight="1" x14ac:dyDescent="0.2"/>
  <cols>
    <col min="1" max="23" width="4.1640625" style="6" customWidth="1"/>
    <col min="24" max="25" width="5" style="6" customWidth="1"/>
    <col min="26" max="30" width="4.1640625" style="6" customWidth="1"/>
    <col min="31" max="31" width="12.1640625" style="6" customWidth="1"/>
    <col min="32" max="32" width="12.1640625" style="6" hidden="1" customWidth="1"/>
    <col min="33" max="33" width="4" style="6" customWidth="1"/>
    <col min="34" max="34" width="27.5" style="6" customWidth="1"/>
    <col min="35" max="16384" width="8.83203125" style="6"/>
  </cols>
  <sheetData>
    <row r="1" spans="1:38" ht="17.25" customHeight="1" x14ac:dyDescent="0.2">
      <c r="A1" s="62" t="s">
        <v>12</v>
      </c>
      <c r="B1" s="2"/>
      <c r="C1" s="2"/>
      <c r="D1" s="2"/>
      <c r="E1" s="2"/>
      <c r="F1" s="2"/>
      <c r="G1" s="2"/>
      <c r="H1" s="2"/>
      <c r="I1" s="2"/>
      <c r="J1" s="2"/>
      <c r="K1" s="2"/>
      <c r="L1" s="2"/>
      <c r="M1" s="2"/>
      <c r="N1" s="2"/>
      <c r="O1" s="2"/>
      <c r="P1" s="2"/>
      <c r="Q1" s="2"/>
      <c r="R1" s="2"/>
      <c r="S1" s="2"/>
      <c r="T1" s="2"/>
      <c r="U1" s="2"/>
      <c r="V1" s="2"/>
      <c r="W1" s="2"/>
      <c r="X1" s="2"/>
      <c r="Y1" s="2"/>
      <c r="Z1" s="2"/>
      <c r="AA1" s="107" t="s">
        <v>27</v>
      </c>
      <c r="AB1" s="108"/>
      <c r="AC1" s="108"/>
      <c r="AD1" s="109"/>
    </row>
    <row r="2" spans="1:38" ht="8.25" customHeight="1" x14ac:dyDescent="0.2">
      <c r="A2" s="2"/>
      <c r="B2" s="2"/>
      <c r="C2" s="2"/>
      <c r="D2" s="2"/>
      <c r="E2" s="2"/>
      <c r="F2" s="2"/>
      <c r="G2" s="2"/>
      <c r="H2" s="2"/>
      <c r="I2" s="2"/>
      <c r="J2" s="2"/>
      <c r="K2" s="2"/>
      <c r="L2" s="2"/>
      <c r="M2" s="2"/>
      <c r="N2" s="2"/>
      <c r="O2" s="2"/>
      <c r="P2" s="2"/>
      <c r="Q2" s="2"/>
      <c r="R2" s="2"/>
      <c r="S2" s="2"/>
      <c r="T2" s="2"/>
      <c r="U2" s="2"/>
      <c r="V2" s="2"/>
      <c r="W2" s="2"/>
      <c r="X2" s="2"/>
      <c r="Y2" s="2"/>
      <c r="Z2" s="2"/>
      <c r="AA2" s="2"/>
      <c r="AB2" s="2"/>
      <c r="AC2" s="2"/>
    </row>
    <row r="3" spans="1:38" ht="17.25" customHeight="1" x14ac:dyDescent="0.2">
      <c r="A3" s="101" t="s">
        <v>44</v>
      </c>
      <c r="B3" s="101"/>
      <c r="C3" s="101"/>
      <c r="D3" s="101"/>
      <c r="E3" s="101"/>
      <c r="F3" s="101"/>
      <c r="G3" s="101"/>
      <c r="H3" s="101"/>
      <c r="I3" s="101"/>
      <c r="J3" s="101"/>
      <c r="K3" s="101"/>
      <c r="L3" s="101"/>
      <c r="M3" s="101"/>
      <c r="N3" s="101"/>
      <c r="O3" s="101"/>
      <c r="P3" s="101"/>
      <c r="Q3" s="101"/>
      <c r="R3" s="101"/>
      <c r="S3" s="101"/>
      <c r="T3" s="101"/>
      <c r="U3" s="101"/>
      <c r="V3" s="101"/>
      <c r="W3" s="101"/>
      <c r="X3" s="101"/>
      <c r="Y3" s="101"/>
      <c r="Z3" s="101"/>
      <c r="AA3" s="101"/>
      <c r="AB3" s="101"/>
      <c r="AC3" s="101"/>
      <c r="AD3" s="101"/>
    </row>
    <row r="4" spans="1:38" ht="8.25" customHeight="1" x14ac:dyDescent="0.2">
      <c r="A4" s="7"/>
      <c r="B4" s="7"/>
      <c r="C4" s="7"/>
      <c r="D4" s="7"/>
      <c r="E4" s="7"/>
      <c r="F4" s="7"/>
      <c r="G4" s="7"/>
      <c r="H4" s="7"/>
      <c r="I4" s="7"/>
      <c r="J4" s="7"/>
      <c r="K4" s="7"/>
      <c r="L4" s="7"/>
      <c r="M4" s="7"/>
      <c r="N4" s="7"/>
      <c r="O4" s="7"/>
      <c r="P4" s="7"/>
      <c r="Q4" s="7"/>
      <c r="R4" s="7"/>
      <c r="S4" s="7"/>
      <c r="T4" s="7"/>
      <c r="U4" s="7"/>
      <c r="V4" s="7"/>
      <c r="W4" s="7"/>
      <c r="X4" s="7"/>
      <c r="Y4" s="7"/>
      <c r="Z4" s="7"/>
      <c r="AA4" s="7"/>
      <c r="AB4" s="7"/>
      <c r="AC4" s="7"/>
    </row>
    <row r="5" spans="1:38" ht="17.25" customHeight="1" x14ac:dyDescent="0.2">
      <c r="A5" s="2"/>
      <c r="B5" s="67" t="s">
        <v>46</v>
      </c>
      <c r="C5" s="2"/>
      <c r="D5" s="2"/>
      <c r="E5" s="8"/>
      <c r="F5" s="8"/>
      <c r="G5" s="8"/>
      <c r="H5" s="8"/>
      <c r="I5" s="8"/>
      <c r="J5" s="8"/>
      <c r="K5" s="8"/>
      <c r="L5" s="8"/>
      <c r="M5" s="8"/>
      <c r="N5" s="8"/>
      <c r="O5" s="8"/>
      <c r="P5" s="8"/>
      <c r="Q5" s="9"/>
      <c r="R5" s="9"/>
      <c r="S5" s="2"/>
      <c r="T5" s="10"/>
      <c r="U5" s="10"/>
      <c r="V5" s="7"/>
      <c r="W5" s="11"/>
      <c r="X5" s="11"/>
      <c r="Y5" s="11"/>
      <c r="Z5" s="11"/>
      <c r="AA5" s="12"/>
      <c r="AB5" s="12"/>
      <c r="AC5" s="2"/>
    </row>
    <row r="6" spans="1:38" ht="29.25" customHeight="1" x14ac:dyDescent="0.2">
      <c r="A6" s="2"/>
      <c r="B6" s="105" t="s">
        <v>56</v>
      </c>
      <c r="C6" s="105"/>
      <c r="D6" s="105"/>
      <c r="E6" s="105"/>
      <c r="F6" s="105"/>
      <c r="G6" s="105"/>
      <c r="H6" s="105"/>
      <c r="I6" s="105"/>
      <c r="J6" s="105"/>
      <c r="K6" s="105"/>
      <c r="L6" s="74"/>
      <c r="M6" s="105" t="s">
        <v>55</v>
      </c>
      <c r="N6" s="105"/>
      <c r="O6" s="105"/>
      <c r="P6" s="105"/>
      <c r="Q6" s="105"/>
      <c r="R6" s="105"/>
      <c r="S6" s="105"/>
      <c r="T6" s="105"/>
      <c r="U6" s="105"/>
      <c r="V6" s="105"/>
      <c r="W6" s="11"/>
      <c r="X6" s="92" t="s">
        <v>4</v>
      </c>
      <c r="Y6" s="92"/>
      <c r="Z6" s="11"/>
      <c r="AA6" s="92" t="s">
        <v>5</v>
      </c>
      <c r="AB6" s="92"/>
      <c r="AC6" s="92"/>
    </row>
    <row r="7" spans="1:38" ht="20.25" customHeight="1" x14ac:dyDescent="0.2">
      <c r="A7" s="2"/>
      <c r="B7" s="13" t="s">
        <v>3</v>
      </c>
      <c r="C7" s="51"/>
      <c r="D7" s="14" t="s">
        <v>2</v>
      </c>
      <c r="E7" s="52"/>
      <c r="F7" s="15" t="s">
        <v>0</v>
      </c>
      <c r="G7" s="95"/>
      <c r="H7" s="95"/>
      <c r="I7" s="95"/>
      <c r="J7" s="95"/>
      <c r="K7" s="16" t="s">
        <v>1</v>
      </c>
      <c r="L7" s="17"/>
      <c r="M7" s="13" t="s">
        <v>3</v>
      </c>
      <c r="N7" s="51"/>
      <c r="O7" s="14" t="s">
        <v>2</v>
      </c>
      <c r="P7" s="53"/>
      <c r="Q7" s="15" t="s">
        <v>0</v>
      </c>
      <c r="R7" s="95"/>
      <c r="S7" s="95"/>
      <c r="T7" s="95"/>
      <c r="U7" s="95"/>
      <c r="V7" s="16" t="s">
        <v>1</v>
      </c>
      <c r="W7" s="18"/>
      <c r="X7" s="96" t="str">
        <f>IFERROR(TRUNC((G7-R7)/G7,3),"")</f>
        <v/>
      </c>
      <c r="Y7" s="96"/>
      <c r="Z7" s="18"/>
      <c r="AA7" s="19" t="str">
        <f>IF(X7="","",IF(X7&gt;=0.5,"○",""))</f>
        <v/>
      </c>
      <c r="AB7" s="94" t="s">
        <v>10</v>
      </c>
      <c r="AC7" s="94"/>
    </row>
    <row r="8" spans="1:38" ht="20.25" customHeight="1" thickBot="1" x14ac:dyDescent="0.25">
      <c r="A8" s="2"/>
      <c r="B8" s="13" t="s">
        <v>3</v>
      </c>
      <c r="C8" s="51"/>
      <c r="D8" s="14" t="s">
        <v>2</v>
      </c>
      <c r="E8" s="52"/>
      <c r="F8" s="15" t="s">
        <v>0</v>
      </c>
      <c r="G8" s="95"/>
      <c r="H8" s="95"/>
      <c r="I8" s="95"/>
      <c r="J8" s="95"/>
      <c r="K8" s="16" t="s">
        <v>1</v>
      </c>
      <c r="L8" s="17"/>
      <c r="M8" s="13" t="s">
        <v>3</v>
      </c>
      <c r="N8" s="51"/>
      <c r="O8" s="14" t="s">
        <v>2</v>
      </c>
      <c r="P8" s="53"/>
      <c r="Q8" s="15" t="s">
        <v>0</v>
      </c>
      <c r="R8" s="95"/>
      <c r="S8" s="95"/>
      <c r="T8" s="95"/>
      <c r="U8" s="95"/>
      <c r="V8" s="16" t="s">
        <v>1</v>
      </c>
      <c r="W8" s="18"/>
      <c r="X8" s="96" t="str">
        <f t="shared" ref="X8:X10" si="0">IFERROR(TRUNC((G8-R8)/G8,3),"")</f>
        <v/>
      </c>
      <c r="Y8" s="96"/>
      <c r="Z8" s="18"/>
      <c r="AA8" s="72" t="str">
        <f t="shared" ref="AA8" si="1">IF(X8="","",IF(X8&gt;=0.5,"○",""))</f>
        <v/>
      </c>
      <c r="AB8" s="94"/>
      <c r="AC8" s="94"/>
      <c r="AG8" s="6" t="s">
        <v>43</v>
      </c>
    </row>
    <row r="9" spans="1:38" ht="20.25" customHeight="1" thickTop="1" thickBot="1" x14ac:dyDescent="0.25">
      <c r="A9" s="2"/>
      <c r="B9" s="13" t="s">
        <v>3</v>
      </c>
      <c r="C9" s="51"/>
      <c r="D9" s="14" t="s">
        <v>2</v>
      </c>
      <c r="E9" s="52"/>
      <c r="F9" s="15" t="s">
        <v>0</v>
      </c>
      <c r="G9" s="100"/>
      <c r="H9" s="100"/>
      <c r="I9" s="100"/>
      <c r="J9" s="100"/>
      <c r="K9" s="16" t="s">
        <v>1</v>
      </c>
      <c r="L9" s="17"/>
      <c r="M9" s="13" t="s">
        <v>3</v>
      </c>
      <c r="N9" s="51"/>
      <c r="O9" s="14" t="s">
        <v>2</v>
      </c>
      <c r="P9" s="53"/>
      <c r="Q9" s="15" t="s">
        <v>0</v>
      </c>
      <c r="R9" s="100"/>
      <c r="S9" s="100"/>
      <c r="T9" s="100"/>
      <c r="U9" s="100"/>
      <c r="V9" s="16" t="s">
        <v>1</v>
      </c>
      <c r="W9" s="2"/>
      <c r="X9" s="96" t="str">
        <f t="shared" si="0"/>
        <v/>
      </c>
      <c r="Y9" s="96"/>
      <c r="Z9" s="18"/>
      <c r="AA9" s="72" t="str">
        <f>IF(X9="","",IF(X9&gt;=0.5,"○",""))</f>
        <v/>
      </c>
      <c r="AB9" s="94"/>
      <c r="AC9" s="94"/>
      <c r="AG9" s="20" t="s">
        <v>18</v>
      </c>
      <c r="AH9" s="21"/>
      <c r="AI9" s="21"/>
      <c r="AJ9" s="21"/>
      <c r="AK9" s="21"/>
      <c r="AL9" s="22"/>
    </row>
    <row r="10" spans="1:38" ht="20.25" customHeight="1" thickBot="1" x14ac:dyDescent="0.25">
      <c r="A10" s="2"/>
      <c r="B10" s="103" t="s">
        <v>21</v>
      </c>
      <c r="C10" s="103"/>
      <c r="D10" s="103"/>
      <c r="E10" s="103"/>
      <c r="F10" s="104"/>
      <c r="G10" s="97">
        <f>SUM(G7:G9)</f>
        <v>0</v>
      </c>
      <c r="H10" s="98"/>
      <c r="I10" s="98"/>
      <c r="J10" s="99"/>
      <c r="K10" s="23" t="s">
        <v>1</v>
      </c>
      <c r="L10" s="17"/>
      <c r="M10" s="103" t="s">
        <v>13</v>
      </c>
      <c r="N10" s="103"/>
      <c r="O10" s="103"/>
      <c r="P10" s="103"/>
      <c r="Q10" s="104"/>
      <c r="R10" s="97">
        <f>SUM(R7:U9)</f>
        <v>0</v>
      </c>
      <c r="S10" s="98"/>
      <c r="T10" s="98"/>
      <c r="U10" s="99"/>
      <c r="V10" s="23" t="s">
        <v>1</v>
      </c>
      <c r="W10" s="2"/>
      <c r="X10" s="96" t="str">
        <f t="shared" si="0"/>
        <v/>
      </c>
      <c r="Y10" s="96"/>
      <c r="Z10" s="18"/>
      <c r="AA10" s="72" t="s">
        <v>53</v>
      </c>
      <c r="AB10" s="93" t="s">
        <v>11</v>
      </c>
      <c r="AC10" s="93"/>
      <c r="AG10" s="24" t="s">
        <v>17</v>
      </c>
      <c r="AH10" s="2"/>
      <c r="AI10" s="2"/>
      <c r="AJ10" s="2"/>
      <c r="AK10" s="2"/>
      <c r="AL10" s="25"/>
    </row>
    <row r="11" spans="1:38" ht="24" customHeight="1" thickBot="1" x14ac:dyDescent="0.25">
      <c r="A11" s="2"/>
      <c r="B11" s="102" t="s">
        <v>57</v>
      </c>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8"/>
      <c r="AA11" s="50" t="s">
        <v>14</v>
      </c>
      <c r="AB11" s="50"/>
      <c r="AC11" s="50"/>
      <c r="AG11" s="24"/>
      <c r="AH11" s="29">
        <f>G10-R10</f>
        <v>0</v>
      </c>
      <c r="AI11" s="30" t="s">
        <v>1</v>
      </c>
      <c r="AJ11" s="30"/>
      <c r="AK11" s="30"/>
      <c r="AL11" s="25"/>
    </row>
    <row r="12" spans="1:38" ht="17.25" customHeight="1" thickBot="1" x14ac:dyDescent="0.25">
      <c r="A12" s="2"/>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8"/>
      <c r="AA12" s="45"/>
      <c r="AB12" s="45"/>
      <c r="AC12" s="45"/>
      <c r="AG12" s="24"/>
      <c r="AH12" s="30"/>
      <c r="AI12" s="30"/>
      <c r="AJ12" s="30"/>
      <c r="AK12" s="30"/>
      <c r="AL12" s="25"/>
    </row>
    <row r="13" spans="1:38" ht="21.75" customHeight="1" thickBot="1" x14ac:dyDescent="0.25">
      <c r="A13" s="2"/>
      <c r="B13" s="84" t="s">
        <v>20</v>
      </c>
      <c r="C13" s="84"/>
      <c r="D13" s="84"/>
      <c r="E13" s="84"/>
      <c r="F13" s="85"/>
      <c r="G13" s="86">
        <f>MAX(ROUNDDOWN(G10-R10,-3),0)</f>
        <v>0</v>
      </c>
      <c r="H13" s="87"/>
      <c r="I13" s="87"/>
      <c r="J13" s="87"/>
      <c r="K13" s="88"/>
      <c r="L13" s="28" t="s">
        <v>1</v>
      </c>
      <c r="M13" s="28" t="s">
        <v>24</v>
      </c>
      <c r="N13" s="28"/>
      <c r="O13" s="26"/>
      <c r="P13" s="26"/>
      <c r="Q13" s="27"/>
      <c r="R13" s="27"/>
      <c r="S13" s="27"/>
      <c r="T13" s="27"/>
      <c r="U13" s="26"/>
      <c r="V13" s="2"/>
      <c r="W13" s="18"/>
      <c r="Y13" s="18"/>
      <c r="Z13" s="18"/>
      <c r="AA13" s="31"/>
      <c r="AB13" s="2"/>
      <c r="AC13" s="2"/>
      <c r="AG13" s="32" t="s">
        <v>19</v>
      </c>
      <c r="AH13" s="33"/>
      <c r="AI13" s="33"/>
      <c r="AJ13" s="33"/>
      <c r="AK13" s="33"/>
      <c r="AL13" s="34"/>
    </row>
    <row r="14" spans="1:38" ht="12.75" customHeight="1" x14ac:dyDescent="0.2">
      <c r="A14" s="2"/>
      <c r="B14" s="26"/>
      <c r="C14" s="26"/>
      <c r="D14" s="26"/>
      <c r="E14" s="26"/>
      <c r="F14" s="26"/>
      <c r="G14" s="35" t="s">
        <v>15</v>
      </c>
      <c r="H14" s="28"/>
      <c r="I14" s="28"/>
      <c r="J14" s="28"/>
      <c r="K14" s="28"/>
      <c r="L14" s="28"/>
      <c r="M14" s="28"/>
      <c r="N14" s="28"/>
      <c r="O14" s="28"/>
      <c r="P14" s="26"/>
      <c r="Q14" s="26"/>
      <c r="R14" s="27"/>
      <c r="S14" s="27"/>
      <c r="T14" s="27"/>
      <c r="U14" s="27"/>
      <c r="V14" s="26"/>
      <c r="W14" s="2"/>
      <c r="X14" s="18"/>
      <c r="Y14" s="18"/>
      <c r="Z14" s="18"/>
      <c r="AA14" s="31"/>
      <c r="AB14" s="2"/>
      <c r="AC14" s="2"/>
    </row>
    <row r="15" spans="1:38" ht="12.75" customHeight="1" x14ac:dyDescent="0.2">
      <c r="A15" s="2"/>
      <c r="B15" s="26"/>
      <c r="C15" s="26"/>
      <c r="D15" s="26"/>
      <c r="E15" s="26"/>
      <c r="F15" s="26"/>
      <c r="G15" s="35"/>
      <c r="H15" s="28"/>
      <c r="I15" s="28"/>
      <c r="J15" s="28"/>
      <c r="K15" s="28"/>
      <c r="L15" s="28"/>
      <c r="M15" s="28"/>
      <c r="N15" s="28"/>
      <c r="O15" s="28"/>
      <c r="P15" s="26"/>
      <c r="Q15" s="26"/>
      <c r="R15" s="27"/>
      <c r="S15" s="27"/>
      <c r="T15" s="27"/>
      <c r="U15" s="27"/>
      <c r="V15" s="26"/>
      <c r="W15" s="2"/>
      <c r="X15" s="63"/>
      <c r="Y15" s="63"/>
      <c r="Z15" s="63"/>
      <c r="AA15" s="31"/>
      <c r="AB15" s="2"/>
      <c r="AC15" s="2"/>
    </row>
    <row r="16" spans="1:38" ht="18" customHeight="1" x14ac:dyDescent="0.2">
      <c r="A16" s="2"/>
      <c r="B16" s="68" t="s">
        <v>49</v>
      </c>
      <c r="C16" s="36"/>
      <c r="D16" s="36"/>
      <c r="E16" s="37"/>
      <c r="F16" s="37"/>
      <c r="G16" s="27"/>
      <c r="H16" s="27"/>
      <c r="I16" s="27"/>
      <c r="J16" s="27"/>
      <c r="K16" s="71"/>
      <c r="L16" s="71"/>
      <c r="M16" s="71"/>
      <c r="N16" s="71"/>
      <c r="O16" s="28"/>
      <c r="P16" s="71"/>
      <c r="Q16" s="71"/>
      <c r="R16" s="27"/>
      <c r="S16" s="27"/>
      <c r="T16" s="27"/>
      <c r="U16" s="38"/>
      <c r="V16" s="37"/>
      <c r="W16" s="36"/>
      <c r="X16" s="39"/>
      <c r="Y16" s="39"/>
      <c r="Z16" s="39"/>
      <c r="AA16" s="40"/>
      <c r="AB16" s="36"/>
      <c r="AC16" s="36"/>
    </row>
    <row r="17" spans="1:32" ht="17.25" customHeight="1" x14ac:dyDescent="0.2">
      <c r="A17" s="2"/>
      <c r="B17" s="77">
        <v>1</v>
      </c>
      <c r="C17" s="89" t="s">
        <v>8</v>
      </c>
      <c r="D17" s="89"/>
      <c r="E17" s="89"/>
      <c r="F17" s="106"/>
      <c r="G17" s="41"/>
      <c r="H17" s="42"/>
      <c r="I17" s="42"/>
      <c r="J17" s="42"/>
      <c r="K17" s="42"/>
      <c r="L17" s="42"/>
      <c r="M17" s="42"/>
      <c r="N17" s="42"/>
      <c r="O17" s="42"/>
      <c r="P17" s="42"/>
      <c r="Q17" s="42"/>
      <c r="R17" s="43"/>
      <c r="S17" s="43"/>
      <c r="T17" s="15"/>
      <c r="U17" s="75" t="s">
        <v>6</v>
      </c>
      <c r="V17" s="76"/>
      <c r="W17" s="44"/>
      <c r="X17" s="43"/>
      <c r="Y17" s="43"/>
      <c r="Z17" s="43"/>
      <c r="AA17" s="43"/>
      <c r="AB17" s="43"/>
      <c r="AC17" s="15"/>
    </row>
    <row r="18" spans="1:32" ht="17.25" customHeight="1" x14ac:dyDescent="0.2">
      <c r="A18" s="2"/>
      <c r="B18" s="78"/>
      <c r="C18" s="89" t="s">
        <v>7</v>
      </c>
      <c r="D18" s="89"/>
      <c r="E18" s="89"/>
      <c r="F18" s="89"/>
      <c r="G18" s="41"/>
      <c r="H18" s="42"/>
      <c r="I18" s="42"/>
      <c r="J18" s="42"/>
      <c r="K18" s="42"/>
      <c r="L18" s="42"/>
      <c r="M18" s="42"/>
      <c r="N18" s="42"/>
      <c r="O18" s="42"/>
      <c r="P18" s="42"/>
      <c r="Q18" s="42"/>
      <c r="R18" s="43"/>
      <c r="S18" s="43"/>
      <c r="T18" s="15"/>
      <c r="U18" s="75" t="s">
        <v>9</v>
      </c>
      <c r="V18" s="76"/>
      <c r="W18" s="44"/>
      <c r="X18" s="43"/>
      <c r="Y18" s="43"/>
      <c r="Z18" s="43"/>
      <c r="AA18" s="43"/>
      <c r="AB18" s="43"/>
      <c r="AC18" s="15"/>
    </row>
    <row r="19" spans="1:32" ht="12.75" customHeight="1" x14ac:dyDescent="0.2">
      <c r="A19" s="2"/>
      <c r="B19" s="70"/>
      <c r="C19" s="70"/>
      <c r="D19" s="70"/>
      <c r="E19" s="70"/>
      <c r="F19" s="70"/>
      <c r="G19" s="56"/>
      <c r="H19" s="56"/>
      <c r="I19" s="56"/>
      <c r="J19" s="56"/>
      <c r="K19" s="56"/>
      <c r="L19" s="56"/>
      <c r="M19" s="56"/>
      <c r="N19" s="56"/>
      <c r="O19" s="56"/>
      <c r="P19" s="56"/>
      <c r="Q19" s="56"/>
      <c r="R19" s="28"/>
      <c r="S19" s="28"/>
      <c r="T19" s="28"/>
      <c r="U19" s="71"/>
      <c r="V19" s="71"/>
      <c r="W19" s="28"/>
      <c r="X19" s="28"/>
      <c r="Y19" s="28"/>
      <c r="Z19" s="28"/>
      <c r="AA19" s="28"/>
      <c r="AB19" s="28"/>
      <c r="AC19" s="28"/>
    </row>
    <row r="20" spans="1:32" ht="17.25" customHeight="1" thickBot="1" x14ac:dyDescent="0.25">
      <c r="A20" s="2"/>
      <c r="B20" s="67" t="s">
        <v>50</v>
      </c>
      <c r="C20" s="2"/>
      <c r="D20" s="2"/>
      <c r="E20" s="71"/>
      <c r="F20" s="71"/>
      <c r="G20" s="27"/>
      <c r="H20" s="27"/>
      <c r="I20" s="27"/>
      <c r="J20" s="27"/>
      <c r="K20" s="71"/>
      <c r="L20" s="71"/>
      <c r="M20" s="71"/>
      <c r="N20" s="71"/>
      <c r="O20" s="28"/>
      <c r="P20" s="71"/>
      <c r="Q20" s="71"/>
      <c r="R20" s="27"/>
      <c r="S20" s="27"/>
      <c r="T20" s="27"/>
      <c r="U20" s="27"/>
      <c r="V20" s="71"/>
      <c r="W20" s="2"/>
      <c r="X20" s="65"/>
      <c r="Y20" s="65"/>
      <c r="Z20" s="65"/>
      <c r="AA20" s="70"/>
      <c r="AB20" s="2"/>
      <c r="AC20" s="2"/>
    </row>
    <row r="21" spans="1:32" s="2" customFormat="1" ht="17.25" customHeight="1" thickBot="1" x14ac:dyDescent="0.25">
      <c r="B21" s="90" t="s">
        <v>41</v>
      </c>
      <c r="C21" s="91"/>
      <c r="D21" s="91"/>
      <c r="E21" s="91"/>
      <c r="F21" s="91"/>
      <c r="G21" s="110"/>
      <c r="H21" s="111"/>
      <c r="I21" s="112"/>
      <c r="J21" s="28" t="s">
        <v>28</v>
      </c>
      <c r="K21" s="71"/>
      <c r="L21" s="71"/>
      <c r="M21" s="71"/>
      <c r="N21" s="71"/>
      <c r="O21" s="28"/>
      <c r="P21" s="71"/>
      <c r="Q21" s="71"/>
      <c r="R21" s="27"/>
      <c r="S21" s="27"/>
      <c r="T21" s="27"/>
      <c r="U21" s="27"/>
      <c r="V21" s="71"/>
      <c r="X21" s="65"/>
      <c r="Y21" s="65"/>
      <c r="Z21" s="65"/>
      <c r="AA21" s="70"/>
    </row>
    <row r="22" spans="1:32" ht="17.25" customHeight="1" x14ac:dyDescent="0.2">
      <c r="A22" s="2"/>
      <c r="B22" s="57" t="s">
        <v>54</v>
      </c>
      <c r="C22" s="2"/>
      <c r="D22" s="2"/>
      <c r="E22" s="71"/>
      <c r="F22" s="71"/>
      <c r="G22" s="27"/>
      <c r="H22" s="27"/>
      <c r="I22" s="27"/>
      <c r="J22" s="27"/>
      <c r="K22" s="71"/>
      <c r="L22" s="71"/>
      <c r="M22" s="71"/>
      <c r="N22" s="71"/>
      <c r="O22" s="28"/>
      <c r="P22" s="71"/>
      <c r="Q22" s="71"/>
      <c r="R22" s="27"/>
      <c r="S22" s="27"/>
      <c r="T22" s="27"/>
      <c r="U22" s="27"/>
      <c r="V22" s="71"/>
      <c r="W22" s="2"/>
      <c r="X22" s="65"/>
      <c r="Y22" s="65"/>
      <c r="Z22" s="65"/>
      <c r="AA22" s="70"/>
      <c r="AB22" s="2"/>
      <c r="AC22" s="2"/>
    </row>
    <row r="23" spans="1:32" s="2" customFormat="1" ht="10.5" customHeight="1" x14ac:dyDescent="0.2">
      <c r="C23" s="56"/>
      <c r="D23" s="56"/>
      <c r="E23" s="56"/>
      <c r="F23" s="56"/>
      <c r="G23" s="56"/>
      <c r="H23" s="56"/>
      <c r="I23" s="56"/>
      <c r="J23" s="56"/>
      <c r="K23" s="56"/>
      <c r="L23" s="56"/>
      <c r="M23" s="56"/>
      <c r="N23" s="56"/>
      <c r="O23" s="56"/>
      <c r="P23" s="56"/>
      <c r="Q23" s="56"/>
      <c r="R23" s="28"/>
      <c r="S23" s="28"/>
      <c r="T23" s="28"/>
      <c r="U23" s="28"/>
      <c r="V23" s="28"/>
      <c r="W23" s="28"/>
      <c r="X23" s="28"/>
      <c r="Y23" s="28"/>
      <c r="Z23" s="28"/>
      <c r="AA23" s="28"/>
      <c r="AB23" s="28"/>
      <c r="AC23" s="28"/>
    </row>
    <row r="24" spans="1:32" s="2" customFormat="1" ht="21" customHeight="1" x14ac:dyDescent="0.2">
      <c r="B24" s="58" t="s">
        <v>39</v>
      </c>
      <c r="C24" s="121" t="s">
        <v>29</v>
      </c>
      <c r="D24" s="122"/>
      <c r="E24" s="122"/>
      <c r="F24" s="123"/>
      <c r="G24" s="121" t="s">
        <v>34</v>
      </c>
      <c r="H24" s="122"/>
      <c r="I24" s="122"/>
      <c r="J24" s="122"/>
      <c r="K24" s="123"/>
      <c r="L24" s="124" t="s">
        <v>40</v>
      </c>
      <c r="M24" s="124"/>
      <c r="N24" s="124"/>
      <c r="O24" s="124"/>
      <c r="P24" s="56"/>
      <c r="Q24" s="56"/>
      <c r="R24" s="28"/>
      <c r="S24" s="28"/>
      <c r="T24" s="28"/>
      <c r="U24" s="28"/>
      <c r="V24" s="28"/>
      <c r="W24" s="28"/>
      <c r="X24" s="28"/>
      <c r="Y24" s="28"/>
      <c r="Z24" s="28"/>
      <c r="AA24" s="28"/>
      <c r="AB24" s="28"/>
      <c r="AC24" s="28"/>
    </row>
    <row r="25" spans="1:32" s="2" customFormat="1" ht="21" customHeight="1" x14ac:dyDescent="0.2">
      <c r="B25" s="66">
        <v>1</v>
      </c>
      <c r="C25" s="106" t="s">
        <v>45</v>
      </c>
      <c r="D25" s="116"/>
      <c r="E25" s="116"/>
      <c r="F25" s="117"/>
      <c r="G25" s="118" t="s">
        <v>22</v>
      </c>
      <c r="H25" s="119"/>
      <c r="I25" s="119"/>
      <c r="J25" s="119"/>
      <c r="K25" s="120"/>
      <c r="L25" s="113" t="str">
        <f>IF(G21="","",IF(AND(G21&lt;10,G21&gt;=0),"○",""))</f>
        <v/>
      </c>
      <c r="M25" s="114"/>
      <c r="N25" s="114"/>
      <c r="O25" s="115"/>
      <c r="P25" s="56"/>
      <c r="Q25" s="56"/>
      <c r="R25" s="28"/>
      <c r="S25" s="28"/>
      <c r="T25" s="28"/>
      <c r="U25" s="28"/>
      <c r="V25" s="28"/>
      <c r="W25" s="28"/>
      <c r="X25" s="28"/>
      <c r="Y25" s="28"/>
      <c r="Z25" s="28"/>
      <c r="AA25" s="28"/>
      <c r="AB25" s="28"/>
      <c r="AC25" s="28"/>
    </row>
    <row r="26" spans="1:32" s="2" customFormat="1" ht="21" customHeight="1" x14ac:dyDescent="0.2">
      <c r="B26" s="66">
        <v>2</v>
      </c>
      <c r="C26" s="106" t="s">
        <v>30</v>
      </c>
      <c r="D26" s="116"/>
      <c r="E26" s="116"/>
      <c r="F26" s="117"/>
      <c r="G26" s="118" t="s">
        <v>35</v>
      </c>
      <c r="H26" s="119"/>
      <c r="I26" s="119"/>
      <c r="J26" s="119"/>
      <c r="K26" s="120"/>
      <c r="L26" s="113" t="str">
        <f>IF(AND(9&lt;G21,G21&lt;20),"○","")</f>
        <v/>
      </c>
      <c r="M26" s="114"/>
      <c r="N26" s="114"/>
      <c r="O26" s="115"/>
      <c r="P26" s="56"/>
      <c r="Q26" s="56"/>
      <c r="R26" s="28"/>
      <c r="S26" s="28"/>
      <c r="T26" s="28"/>
      <c r="U26" s="28"/>
      <c r="V26" s="28"/>
      <c r="W26" s="28"/>
      <c r="X26" s="28"/>
      <c r="Y26" s="28"/>
      <c r="Z26" s="28"/>
      <c r="AA26" s="28"/>
      <c r="AB26" s="28"/>
      <c r="AC26" s="28"/>
    </row>
    <row r="27" spans="1:32" s="2" customFormat="1" ht="21" customHeight="1" x14ac:dyDescent="0.2">
      <c r="B27" s="66">
        <v>3</v>
      </c>
      <c r="C27" s="106" t="s">
        <v>31</v>
      </c>
      <c r="D27" s="116"/>
      <c r="E27" s="116"/>
      <c r="F27" s="117"/>
      <c r="G27" s="118" t="s">
        <v>36</v>
      </c>
      <c r="H27" s="119"/>
      <c r="I27" s="119"/>
      <c r="J27" s="119"/>
      <c r="K27" s="120"/>
      <c r="L27" s="113" t="str">
        <f>IF(AND(19&lt;G21,G21&lt;30),"○","")</f>
        <v/>
      </c>
      <c r="M27" s="114"/>
      <c r="N27" s="114"/>
      <c r="O27" s="115"/>
      <c r="P27" s="56"/>
      <c r="Q27" s="56"/>
      <c r="R27" s="28"/>
      <c r="S27" s="28"/>
      <c r="T27" s="28"/>
      <c r="U27" s="28"/>
      <c r="V27" s="28"/>
      <c r="W27" s="28"/>
      <c r="X27" s="28"/>
      <c r="Y27" s="28"/>
      <c r="Z27" s="28"/>
      <c r="AA27" s="28"/>
      <c r="AB27" s="28"/>
      <c r="AC27" s="28"/>
    </row>
    <row r="28" spans="1:32" s="2" customFormat="1" ht="21" customHeight="1" x14ac:dyDescent="0.2">
      <c r="B28" s="66">
        <v>4</v>
      </c>
      <c r="C28" s="106" t="s">
        <v>32</v>
      </c>
      <c r="D28" s="116"/>
      <c r="E28" s="116"/>
      <c r="F28" s="117"/>
      <c r="G28" s="118" t="s">
        <v>37</v>
      </c>
      <c r="H28" s="119"/>
      <c r="I28" s="119"/>
      <c r="J28" s="119"/>
      <c r="K28" s="120"/>
      <c r="L28" s="113" t="str">
        <f>IF(AND(29&lt;G21,G21&lt;50),"○","")</f>
        <v/>
      </c>
      <c r="M28" s="114"/>
      <c r="N28" s="114"/>
      <c r="O28" s="115"/>
      <c r="P28" s="56"/>
      <c r="Q28" s="56"/>
      <c r="R28" s="28"/>
      <c r="S28" s="28"/>
      <c r="T28" s="28"/>
      <c r="U28" s="28"/>
      <c r="V28" s="28"/>
      <c r="W28" s="28"/>
      <c r="X28" s="28"/>
      <c r="Y28" s="28"/>
      <c r="Z28" s="28"/>
      <c r="AA28" s="28"/>
      <c r="AB28" s="28"/>
      <c r="AC28" s="28"/>
    </row>
    <row r="29" spans="1:32" s="2" customFormat="1" ht="21" customHeight="1" x14ac:dyDescent="0.2">
      <c r="B29" s="66">
        <v>5</v>
      </c>
      <c r="C29" s="106" t="s">
        <v>33</v>
      </c>
      <c r="D29" s="116"/>
      <c r="E29" s="116"/>
      <c r="F29" s="117"/>
      <c r="G29" s="118" t="s">
        <v>38</v>
      </c>
      <c r="H29" s="119"/>
      <c r="I29" s="119"/>
      <c r="J29" s="119"/>
      <c r="K29" s="120"/>
      <c r="L29" s="113" t="str">
        <f>IF(G21&gt;=50,"○","")</f>
        <v/>
      </c>
      <c r="M29" s="114"/>
      <c r="N29" s="114"/>
      <c r="O29" s="115"/>
      <c r="P29" s="56"/>
      <c r="Q29" s="56"/>
      <c r="R29" s="28"/>
      <c r="S29" s="28"/>
      <c r="T29" s="28"/>
      <c r="U29" s="28"/>
      <c r="V29" s="28"/>
      <c r="W29" s="28"/>
      <c r="X29" s="28"/>
      <c r="Y29" s="28"/>
      <c r="Z29" s="28"/>
      <c r="AA29" s="28"/>
      <c r="AB29" s="28"/>
      <c r="AC29" s="28"/>
    </row>
    <row r="30" spans="1:32" s="2" customFormat="1" ht="21" customHeight="1" x14ac:dyDescent="0.2">
      <c r="B30" s="45" t="s">
        <v>51</v>
      </c>
      <c r="C30" s="56"/>
      <c r="D30" s="56"/>
      <c r="E30" s="56"/>
      <c r="F30" s="56"/>
      <c r="G30" s="56"/>
      <c r="H30" s="56"/>
      <c r="I30" s="56"/>
      <c r="J30" s="56"/>
      <c r="K30" s="56"/>
      <c r="L30" s="56"/>
      <c r="M30" s="56"/>
      <c r="N30" s="56"/>
      <c r="O30" s="56"/>
      <c r="P30" s="56"/>
      <c r="Q30" s="56"/>
      <c r="R30" s="28"/>
      <c r="S30" s="28"/>
      <c r="T30" s="28"/>
      <c r="U30" s="28"/>
      <c r="V30" s="28"/>
      <c r="W30" s="28"/>
      <c r="X30" s="28"/>
      <c r="Y30" s="28"/>
      <c r="Z30" s="28"/>
      <c r="AA30" s="28"/>
      <c r="AB30" s="28"/>
      <c r="AC30" s="28"/>
    </row>
    <row r="31" spans="1:32" ht="12.75" customHeight="1" x14ac:dyDescent="0.2">
      <c r="A31" s="2"/>
      <c r="B31" s="2"/>
      <c r="C31" s="2"/>
      <c r="D31" s="2"/>
      <c r="E31" s="71"/>
      <c r="F31" s="71"/>
      <c r="G31" s="27"/>
      <c r="H31" s="27"/>
      <c r="I31" s="27"/>
      <c r="J31" s="27"/>
      <c r="K31" s="71"/>
      <c r="L31" s="71"/>
      <c r="M31" s="71"/>
      <c r="N31" s="71"/>
      <c r="O31" s="28"/>
      <c r="P31" s="71"/>
      <c r="Q31" s="71"/>
      <c r="R31" s="27"/>
      <c r="S31" s="27"/>
      <c r="T31" s="27"/>
      <c r="U31" s="27"/>
      <c r="V31" s="71"/>
      <c r="W31" s="4"/>
      <c r="X31" s="65"/>
      <c r="Y31" s="65"/>
      <c r="Z31" s="65"/>
      <c r="AA31" s="64"/>
      <c r="AB31" s="2"/>
      <c r="AC31" s="2"/>
      <c r="AD31" s="2"/>
    </row>
    <row r="32" spans="1:32" ht="17.25" customHeight="1" thickBot="1" x14ac:dyDescent="0.25">
      <c r="A32" s="2"/>
      <c r="B32" s="67" t="s">
        <v>47</v>
      </c>
      <c r="C32" s="2"/>
      <c r="D32" s="2"/>
      <c r="E32" s="45"/>
      <c r="F32" s="45"/>
      <c r="G32" s="45"/>
      <c r="H32" s="45"/>
      <c r="I32" s="45"/>
      <c r="J32" s="45"/>
      <c r="K32" s="45"/>
      <c r="L32" s="45"/>
      <c r="M32" s="45"/>
      <c r="N32" s="45"/>
      <c r="O32" s="45"/>
      <c r="P32" s="45"/>
      <c r="Q32" s="45"/>
      <c r="R32" s="45"/>
      <c r="S32" s="45"/>
      <c r="T32" s="11"/>
      <c r="U32" s="11"/>
      <c r="V32" s="11"/>
      <c r="W32" s="11"/>
      <c r="X32" s="11"/>
      <c r="Y32" s="11"/>
      <c r="Z32" s="11"/>
      <c r="AA32" s="11"/>
      <c r="AB32" s="45"/>
      <c r="AC32" s="2"/>
      <c r="AD32" s="2"/>
      <c r="AF32" s="73">
        <f>IF(L25="○",300000,1)</f>
        <v>1</v>
      </c>
    </row>
    <row r="33" spans="1:32" ht="17.25" customHeight="1" thickBot="1" x14ac:dyDescent="0.25">
      <c r="A33" s="2"/>
      <c r="B33" s="79" t="s">
        <v>42</v>
      </c>
      <c r="C33" s="80"/>
      <c r="D33" s="80"/>
      <c r="E33" s="80"/>
      <c r="F33" s="80"/>
      <c r="G33" s="81" t="str">
        <f>IF(MAX(AF32:AF36)&gt;1,MAX(AF32:AF36),"")</f>
        <v/>
      </c>
      <c r="H33" s="82"/>
      <c r="I33" s="82"/>
      <c r="J33" s="82"/>
      <c r="K33" s="83"/>
      <c r="L33" s="5"/>
      <c r="M33" s="5"/>
      <c r="N33" s="5"/>
      <c r="O33" s="5"/>
      <c r="P33" s="5"/>
      <c r="Q33" s="1"/>
      <c r="R33" s="59"/>
      <c r="S33" s="59"/>
      <c r="T33" s="61"/>
      <c r="U33" s="61"/>
      <c r="V33" s="60"/>
      <c r="W33" s="60"/>
      <c r="X33" s="60"/>
      <c r="Y33" s="60"/>
      <c r="Z33" s="3"/>
      <c r="AA33" s="3"/>
      <c r="AB33" s="45"/>
      <c r="AC33" s="2"/>
      <c r="AD33" s="2"/>
      <c r="AF33" s="73">
        <f>IF(L26="○",600000,1)</f>
        <v>1</v>
      </c>
    </row>
    <row r="34" spans="1:32" s="4" customFormat="1" ht="11.25" customHeight="1" x14ac:dyDescent="0.2">
      <c r="B34" s="48" t="s">
        <v>52</v>
      </c>
      <c r="C34" s="54"/>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F34" s="73">
        <f>IF(L27="○",900000,1)</f>
        <v>1</v>
      </c>
    </row>
    <row r="35" spans="1:32" s="4" customFormat="1" ht="17.25" customHeight="1" x14ac:dyDescent="0.2">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F35" s="73">
        <f>IF(L28="○",1200000,1)</f>
        <v>1</v>
      </c>
    </row>
    <row r="36" spans="1:32" s="4" customFormat="1" ht="17.25" customHeight="1" thickBot="1" x14ac:dyDescent="0.25">
      <c r="B36" s="69" t="s">
        <v>48</v>
      </c>
      <c r="E36" s="11"/>
      <c r="F36" s="11"/>
      <c r="H36" s="47"/>
      <c r="I36" s="47"/>
      <c r="J36" s="47"/>
      <c r="K36" s="47"/>
      <c r="L36" s="47"/>
      <c r="M36" s="64"/>
      <c r="N36" s="64"/>
      <c r="O36" s="64"/>
      <c r="P36" s="64"/>
      <c r="Q36" s="64"/>
      <c r="R36" s="65"/>
      <c r="S36" s="65"/>
      <c r="T36" s="65"/>
      <c r="U36" s="65"/>
      <c r="V36" s="65"/>
      <c r="W36" s="47"/>
      <c r="X36" s="47"/>
      <c r="Z36" s="11"/>
      <c r="AA36" s="11"/>
      <c r="AF36" s="73">
        <f>IF(L29="○",1500000,1)</f>
        <v>1</v>
      </c>
    </row>
    <row r="37" spans="1:32" s="4" customFormat="1" ht="17.25" customHeight="1" thickBot="1" x14ac:dyDescent="0.25">
      <c r="B37" s="79" t="s">
        <v>23</v>
      </c>
      <c r="C37" s="80"/>
      <c r="D37" s="80"/>
      <c r="E37" s="80"/>
      <c r="F37" s="80"/>
      <c r="G37" s="81">
        <f>MIN(G13,G33)</f>
        <v>0</v>
      </c>
      <c r="H37" s="82"/>
      <c r="I37" s="82"/>
      <c r="J37" s="82"/>
      <c r="K37" s="83"/>
      <c r="L37" s="28" t="s">
        <v>25</v>
      </c>
      <c r="M37" s="28" t="s">
        <v>16</v>
      </c>
      <c r="N37" s="28" t="s">
        <v>26</v>
      </c>
      <c r="O37" s="28"/>
      <c r="P37" s="71"/>
      <c r="Q37" s="71"/>
      <c r="R37" s="27"/>
      <c r="S37" s="27"/>
      <c r="T37" s="27"/>
      <c r="U37" s="27"/>
      <c r="V37" s="71"/>
      <c r="X37" s="65"/>
      <c r="Y37" s="65"/>
      <c r="Z37" s="65"/>
      <c r="AA37" s="64"/>
    </row>
    <row r="38" spans="1:32" s="4" customFormat="1" ht="17.25" customHeight="1" x14ac:dyDescent="0.2">
      <c r="B38" s="46"/>
      <c r="C38" s="46"/>
      <c r="D38" s="46"/>
      <c r="E38" s="46"/>
      <c r="F38" s="46"/>
      <c r="G38" s="27"/>
      <c r="H38" s="27"/>
      <c r="I38" s="27"/>
      <c r="J38" s="27"/>
      <c r="K38" s="27"/>
      <c r="L38" s="27"/>
      <c r="M38" s="49"/>
      <c r="N38" s="28"/>
      <c r="O38" s="28"/>
      <c r="P38" s="26"/>
      <c r="Q38" s="26"/>
      <c r="R38" s="27"/>
      <c r="S38" s="27"/>
      <c r="T38" s="27"/>
      <c r="U38" s="27"/>
      <c r="V38" s="26"/>
      <c r="X38" s="18"/>
      <c r="Y38" s="18"/>
      <c r="Z38" s="18"/>
      <c r="AA38" s="46"/>
    </row>
    <row r="39" spans="1:32" ht="17.25" customHeight="1" x14ac:dyDescent="0.2">
      <c r="A39" s="2"/>
      <c r="B39" s="55"/>
      <c r="C39" s="2"/>
      <c r="D39" s="2"/>
      <c r="E39" s="26"/>
      <c r="F39" s="26"/>
      <c r="G39" s="27"/>
      <c r="H39" s="27"/>
      <c r="I39" s="27"/>
      <c r="J39" s="27"/>
      <c r="K39" s="26"/>
      <c r="L39" s="26"/>
      <c r="M39" s="26"/>
      <c r="N39" s="26"/>
      <c r="O39" s="28"/>
      <c r="P39" s="26"/>
      <c r="Q39" s="26"/>
      <c r="R39" s="27"/>
      <c r="S39" s="27"/>
      <c r="T39" s="27"/>
      <c r="U39" s="27"/>
      <c r="V39" s="26"/>
      <c r="W39" s="2"/>
      <c r="X39" s="63"/>
      <c r="Y39" s="63"/>
      <c r="Z39" s="63"/>
      <c r="AA39" s="31"/>
      <c r="AB39" s="2"/>
      <c r="AC39" s="2"/>
      <c r="AD39" s="2"/>
      <c r="AE39" s="2"/>
      <c r="AF39" s="2"/>
    </row>
    <row r="40" spans="1:32" ht="17.25" customHeight="1" x14ac:dyDescent="0.2">
      <c r="A40" s="2"/>
      <c r="B40" s="125"/>
      <c r="C40" s="125"/>
      <c r="D40" s="125"/>
      <c r="E40" s="125"/>
      <c r="F40" s="125"/>
      <c r="G40" s="56"/>
      <c r="H40" s="56"/>
      <c r="I40" s="56"/>
      <c r="J40" s="56"/>
      <c r="K40" s="56"/>
      <c r="L40" s="56"/>
      <c r="M40" s="56"/>
      <c r="N40" s="56"/>
      <c r="O40" s="56"/>
      <c r="P40" s="56"/>
      <c r="Q40" s="56"/>
      <c r="R40" s="28"/>
      <c r="S40" s="28"/>
      <c r="T40" s="28"/>
      <c r="U40" s="126"/>
      <c r="V40" s="126"/>
      <c r="W40" s="28"/>
      <c r="X40" s="28"/>
      <c r="Y40" s="28"/>
      <c r="Z40" s="28"/>
      <c r="AA40" s="28"/>
      <c r="AB40" s="28"/>
      <c r="AC40" s="28"/>
      <c r="AD40" s="2"/>
      <c r="AE40" s="2"/>
      <c r="AF40" s="2"/>
    </row>
    <row r="41" spans="1:32" ht="17.25" customHeight="1" x14ac:dyDescent="0.2">
      <c r="A41" s="2"/>
      <c r="B41" s="125"/>
      <c r="C41" s="125"/>
      <c r="D41" s="125"/>
      <c r="E41" s="125"/>
      <c r="F41" s="125"/>
      <c r="G41" s="56"/>
      <c r="H41" s="56"/>
      <c r="I41" s="56"/>
      <c r="J41" s="56"/>
      <c r="K41" s="56"/>
      <c r="L41" s="56"/>
      <c r="M41" s="56"/>
      <c r="N41" s="56"/>
      <c r="O41" s="56"/>
      <c r="P41" s="56"/>
      <c r="Q41" s="56"/>
      <c r="R41" s="28"/>
      <c r="S41" s="28"/>
      <c r="T41" s="28"/>
      <c r="U41" s="126"/>
      <c r="V41" s="126"/>
      <c r="W41" s="28"/>
      <c r="X41" s="28"/>
      <c r="Y41" s="28"/>
      <c r="Z41" s="28"/>
      <c r="AA41" s="28"/>
      <c r="AB41" s="28"/>
      <c r="AC41" s="28"/>
      <c r="AD41" s="2"/>
      <c r="AE41" s="2"/>
      <c r="AF41" s="2"/>
    </row>
  </sheetData>
  <mergeCells count="59">
    <mergeCell ref="C40:F40"/>
    <mergeCell ref="U40:V40"/>
    <mergeCell ref="C41:F41"/>
    <mergeCell ref="U41:V41"/>
    <mergeCell ref="G33:K33"/>
    <mergeCell ref="B37:F37"/>
    <mergeCell ref="G37:K37"/>
    <mergeCell ref="B40:B41"/>
    <mergeCell ref="G24:K24"/>
    <mergeCell ref="C24:F24"/>
    <mergeCell ref="L24:O24"/>
    <mergeCell ref="L25:O25"/>
    <mergeCell ref="L26:O26"/>
    <mergeCell ref="C25:F25"/>
    <mergeCell ref="C26:F26"/>
    <mergeCell ref="G25:K25"/>
    <mergeCell ref="G26:K26"/>
    <mergeCell ref="L27:O27"/>
    <mergeCell ref="B33:F33"/>
    <mergeCell ref="C28:F28"/>
    <mergeCell ref="C29:F29"/>
    <mergeCell ref="G28:K28"/>
    <mergeCell ref="G29:K29"/>
    <mergeCell ref="L28:O28"/>
    <mergeCell ref="L29:O29"/>
    <mergeCell ref="C27:F27"/>
    <mergeCell ref="G27:K27"/>
    <mergeCell ref="B11:Y12"/>
    <mergeCell ref="B13:F13"/>
    <mergeCell ref="G13:K13"/>
    <mergeCell ref="B21:F21"/>
    <mergeCell ref="G21:I21"/>
    <mergeCell ref="B17:B18"/>
    <mergeCell ref="C17:F17"/>
    <mergeCell ref="U17:V17"/>
    <mergeCell ref="C18:F18"/>
    <mergeCell ref="U18:V18"/>
    <mergeCell ref="B10:F10"/>
    <mergeCell ref="G10:J10"/>
    <mergeCell ref="M10:Q10"/>
    <mergeCell ref="R10:U10"/>
    <mergeCell ref="X10:Y10"/>
    <mergeCell ref="AB10:AC10"/>
    <mergeCell ref="G7:J7"/>
    <mergeCell ref="R7:U7"/>
    <mergeCell ref="X7:Y7"/>
    <mergeCell ref="AB7:AC9"/>
    <mergeCell ref="G8:J8"/>
    <mergeCell ref="R8:U8"/>
    <mergeCell ref="X8:Y8"/>
    <mergeCell ref="G9:J9"/>
    <mergeCell ref="R9:U9"/>
    <mergeCell ref="X9:Y9"/>
    <mergeCell ref="AA1:AD1"/>
    <mergeCell ref="A3:AD3"/>
    <mergeCell ref="B6:K6"/>
    <mergeCell ref="M6:V6"/>
    <mergeCell ref="X6:Y6"/>
    <mergeCell ref="AA6:AC6"/>
  </mergeCells>
  <phoneticPr fontId="1"/>
  <dataValidations count="2">
    <dataValidation type="list" allowBlank="1" showInputMessage="1" showErrorMessage="1" sqref="G36" xr:uid="{00000000-0002-0000-0100-000000000000}">
      <formula1>"○"</formula1>
    </dataValidation>
    <dataValidation imeMode="off" allowBlank="1" showInputMessage="1" showErrorMessage="1" sqref="G13 E31 M10 K31:P31 K7:L10 E22 K20:P22 V31 B10 V7:V10 L5:L6 E7:E9 Q13 U13 L13:O13 G7:G10 R7:R10 L37:N37 M38:N38 V20:V22 B13:B15 V37:V39 M5:P5 R37:R41 E5:K5 AH11:AH12 G37:G39 O37:P38 E20 G20:G22 J21 E39 G31 G33 K39:P39 R14:R31 V14:V16 M14:P15 G16 E16 K16:P16" xr:uid="{00000000-0002-0000-0100-000001000000}"/>
  </dataValidations>
  <printOptions horizontalCentered="1"/>
  <pageMargins left="0.51181102362204722" right="0.35" top="0.55118110236220474" bottom="0.35433070866141736" header="0.31496062992125984" footer="0.31496062992125984"/>
  <pageSetup paperSize="9" scale="8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　申請額計算表（宿泊・卸売用） </vt:lpstr>
      <vt:lpstr>'別紙１　申請額計算表（宿泊・卸売用）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経営支援課</dc:creator>
  <cp:lastModifiedBy>橘 美枝子</cp:lastModifiedBy>
  <cp:lastPrinted>2021-11-27T06:10:42Z</cp:lastPrinted>
  <dcterms:created xsi:type="dcterms:W3CDTF">2020-05-23T02:59:19Z</dcterms:created>
  <dcterms:modified xsi:type="dcterms:W3CDTF">2021-12-06T05:23:20Z</dcterms:modified>
</cp:coreProperties>
</file>